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BEYTULLAH BİLGİSAYAR\Desktop\paylaşılan\MAYDEMİR\"/>
    </mc:Choice>
  </mc:AlternateContent>
  <xr:revisionPtr revIDLastSave="0" documentId="13_ncr:1_{E20FB1A4-C27B-4FB9-B2CC-24665037A3BD}" xr6:coauthVersionLast="36" xr6:coauthVersionMax="36" xr10:uidLastSave="{00000000-0000-0000-0000-000000000000}"/>
  <bookViews>
    <workbookView xWindow="0" yWindow="0" windowWidth="28800" windowHeight="11205" activeTab="3" xr2:uid="{00000000-000D-0000-FFFF-FFFF00000000}"/>
  </bookViews>
  <sheets>
    <sheet name="TÜBİTAK" sheetId="1" r:id="rId1"/>
    <sheet name="BAKA" sheetId="2" r:id="rId2"/>
    <sheet name="AVRUPA BİRLİĞİ" sheetId="6" r:id="rId3"/>
    <sheet name="BAKANLIKLAR" sheetId="7" r:id="rId4"/>
    <sheet name="İHTİSASLAŞMA PROJESİ" sheetId="8" r:id="rId5"/>
  </sheets>
  <definedNames>
    <definedName name="_xlnm._FilterDatabase" localSheetId="0" hidden="1">TÜBİTAK!$A$4:$N$67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7" l="1"/>
  <c r="N14" i="7" l="1"/>
  <c r="M14" i="7"/>
  <c r="O13" i="7"/>
  <c r="O12" i="7"/>
  <c r="O11" i="7"/>
  <c r="O10" i="7"/>
  <c r="O8" i="7"/>
  <c r="O7" i="7"/>
  <c r="O5" i="7"/>
  <c r="O14" i="7" s="1"/>
  <c r="M7" i="6"/>
  <c r="L7" i="6"/>
  <c r="B7" i="6"/>
  <c r="N6" i="6"/>
  <c r="N5" i="6"/>
  <c r="N7" i="6" s="1"/>
  <c r="B11" i="2"/>
  <c r="L11" i="2"/>
  <c r="M11" i="2"/>
  <c r="N10" i="2"/>
  <c r="N9" i="2"/>
  <c r="N7" i="2"/>
  <c r="N6" i="2"/>
  <c r="N5" i="2"/>
  <c r="N11" i="2" s="1"/>
  <c r="B67" i="1"/>
  <c r="L67" i="1" l="1"/>
  <c r="M67" i="1"/>
  <c r="N32" i="1"/>
  <c r="N26" i="1"/>
  <c r="N11" i="1"/>
  <c r="N8" i="1" l="1"/>
  <c r="N5" i="1"/>
  <c r="N48" i="1" l="1"/>
  <c r="N43" i="1" l="1"/>
  <c r="N39" i="1"/>
  <c r="N62" i="1" l="1"/>
  <c r="N57" i="1"/>
  <c r="N67" i="1" l="1"/>
</calcChain>
</file>

<file path=xl/sharedStrings.xml><?xml version="1.0" encoding="utf-8"?>
<sst xmlns="http://schemas.openxmlformats.org/spreadsheetml/2006/main" count="664" uniqueCount="340">
  <si>
    <t>TOPLAM</t>
  </si>
  <si>
    <t>T.C. BURDUR MEHMET AKİF ERSOY ÜNİVERSİTESİ REKTÖRLÜĞÜ</t>
  </si>
  <si>
    <t>BİLİMSEL ARAŞTIRMA PROJELERİ KOORDİNATÖRLÜĞÜ</t>
  </si>
  <si>
    <t>YIL</t>
  </si>
  <si>
    <t>Domateste Daha Uzun Raf Ömrü İçin Hasat Sonrası Dönemdeki Genlerin Rna-Seq Ile Belirlenmesi</t>
  </si>
  <si>
    <t>3501 - Kariyer</t>
  </si>
  <si>
    <t>Perovskit (Ch3nh3pbi3 ) İnce Filmin Termal Kimyasal Buhar Biriktirme Yöntemi İle Üretilmesi Ve Kararsizlik Mekanizmalarinin Elektriksel Ve Optoelektronik Yöntemler İle Belirlenmesi</t>
  </si>
  <si>
    <t>1002 - Hızlı Destek</t>
  </si>
  <si>
    <t>Kurkumin, Karvakrol ve Sığla Yağının Led Kaynaklı Fotosensitizasyon Uygulaması ile Salmonella Enteritidis Üzerine Etkilerinin Araştırılması ve Yumurta Dezenfeksiyonunda Kullanımına Yönelik Yenilikçi Teknolojilerin Geliştirilmesi</t>
  </si>
  <si>
    <t>Ratlarda Dut Meyvesi Ekstratının Nitrozüreler Grubu Kemoteropatik Ajanın Sebep Olduğu Üreme Hasarlarına Ve Fertiliteye  Etkisinin Belirlenmesi</t>
  </si>
  <si>
    <t>Rat Testis Gelişiminde Gpr55 ve Gpr119 Reseptörlerinin Rolü</t>
  </si>
  <si>
    <t>Yeni Zelanda Tavşanında (Oryctolagus Cuniculus) Penetran Keratoplasti Sonrası Trombositten Zengin Plazma, Otolog Serum Ve Göbek Kordonu Serumunun Korneadaki Mhc-Ii, Cd4 Ve Cd8 Üzerine Etkileri.</t>
  </si>
  <si>
    <t>Dopaminerjik Parkinson Fare Modelinde Beyin-Bağırsak İlişkisinin Metagenomik ve İmmunolojik  Olarak İncelenmesi ve Eps (Exopolisakkarit) Üreticisi  Probiyotik Takviyesinin  Bağırsak Mikrobiyotasının Düzenlenmesi ile İlişkili Parkinson Hastalığında Terapötik  Potansiyelinin Araştırılması</t>
  </si>
  <si>
    <t>1001 - Araştırma</t>
  </si>
  <si>
    <t>Osmanlı Çileğinde Meyve Dokusu Yumuşaması Ile İlişkili Pektat Liyaz Ve Poligalakturonaz Gen Homologlarının Moleküler Klonlaması Ve İfadelerinin Karakterizasyonları</t>
  </si>
  <si>
    <t>Yüksek Yağlı Diyet Ile Obezite Oluşturulmuş Farelerde, Merkezi Ve Sistemik İrisin Hormonunun Glikoz Homeostazına Etkileri</t>
  </si>
  <si>
    <t>Kiral Periyodik Mezogözenekli Organosilika Nanoyapıların (Bschi-PMO) Sentezi, Karakterizasyonu Ve Por Yapısının Enantiyoseçimli Reaksiyondaki Etkisinin İncelenmesi</t>
  </si>
  <si>
    <t>PROJE SAYISI</t>
  </si>
  <si>
    <t>PROJE ADI</t>
  </si>
  <si>
    <t>PROJE TÜRÜ</t>
  </si>
  <si>
    <t>Shepherd Bridge ( Çoban Köprüsü)</t>
  </si>
  <si>
    <t>Süt Teknolojileri Araştırma ve Geliştirme Merkezi</t>
  </si>
  <si>
    <t>Kültür Turizminde İleri Teknoloji ile Markalaşma : Kibyra Antik Kenti; Sanal Gerçeklik, Üç Boyutlu Tasarım ve Tanıtım Projesi</t>
  </si>
  <si>
    <t>Güdümlü Proje</t>
  </si>
  <si>
    <t>Küçük Ölçeklli Alt Yapı Projesi</t>
  </si>
  <si>
    <t>Biz Bir Takımız Projesi (BBT)</t>
  </si>
  <si>
    <t>Arş. Gör. Onur YAYLA</t>
  </si>
  <si>
    <t>Dr.Öğr.Üyesi Ömer ÇATAL</t>
  </si>
  <si>
    <t>Gençlik Projesi</t>
  </si>
  <si>
    <t>Prof.Dr. Özkan ELMAZ</t>
  </si>
  <si>
    <t>Erasmus + Kültürlerarası Etkileşim</t>
  </si>
  <si>
    <t xml:space="preserve">Hayaller İçin İlk Adım </t>
  </si>
  <si>
    <t>Dr.Öğr.Üyesi  GÖKHAN YILMAZ</t>
  </si>
  <si>
    <t>Doç.Dr. Erhan KEYVAN</t>
  </si>
  <si>
    <t>Doç. Dr. Muhammed Enes İNANÇ</t>
  </si>
  <si>
    <t>Prof. Dr. Halil Zeki GÖK</t>
  </si>
  <si>
    <t>PROJE YÜRÜTÜCÜSÜ</t>
  </si>
  <si>
    <t>PROJE NO</t>
  </si>
  <si>
    <t>116F046</t>
  </si>
  <si>
    <t>116O027</t>
  </si>
  <si>
    <t>116Z295</t>
  </si>
  <si>
    <t>215O879</t>
  </si>
  <si>
    <t>Yeni Co:ZnO Temelli Katmanlı Metal Oksit Yarıiletken Malzemelerde Elektriksel İletim Mekanizmalarının AS Tekniği ile Araştırılması</t>
  </si>
  <si>
    <t>Erkek Yeni Zelanda Tavşanlarında Punikalajin'In Subakut Bisfenol A Toksikasyonunu Düzeltici Etkisi</t>
  </si>
  <si>
    <t>Selüloz Tabanlı Karışık Piridin Türevli Metal Halojen Kompleksleriyle Modifiye Edilmiş Mikro ve Nanoliflerin Elektroeğirme Yöntemiyle Eldesi ve Antibakteriyal Tekstil Üretiminde Kullanılması</t>
  </si>
  <si>
    <t>Damızlık Ihtiyacı Olmayan Saanen Sürülerinde Yerli Irk Teke Kullanılarak Kasaplık Oğlak Elde Edilmesi</t>
  </si>
  <si>
    <t>Prof. Dr. Mehmet Şükrü GÜLAY</t>
  </si>
  <si>
    <t>Doç. Dr. Ebru GÜNGÖR</t>
  </si>
  <si>
    <t>Prof. Dr. Fatih Mehmet EMEN</t>
  </si>
  <si>
    <t>Prof. Dr. Özkan ELMAZ</t>
  </si>
  <si>
    <t>3001 - Başlangıç AR-GE</t>
  </si>
  <si>
    <t>116F085</t>
  </si>
  <si>
    <t>Fononik Kristal Halka Çınlaçlarına Dayalı Çoklu Gaz Algılayıcılarının Tasarımı Ve Gerçekleştirilmesi</t>
  </si>
  <si>
    <t>116F312</t>
  </si>
  <si>
    <t>Sıfıra Yakın Yoğunluk Sergileyen Ince Levhaların Olağanüstü Geçirgenliğine Dayalı Akustik Mercek Tasarımı</t>
  </si>
  <si>
    <t>116Z402</t>
  </si>
  <si>
    <t>Kontrollü Salınım Yapan Bortezomib Yüklü Luminesans Özelliği Taşıyan MMOO4:Eu3+-MCM-41 (M:Ca2+, Sr2+, Ba2+)  Nanoyapıların Sentezi</t>
  </si>
  <si>
    <t>117O580</t>
  </si>
  <si>
    <t>Ulusal Gen Kaynaklarının Korunması Kapsamında Kınalı Kekliğin (Alectoris chukar, Aves) Genetik Çeşitliliğinin Belirlenmesi, Üretim, Salım ve Av Stratejilerinin Oluşturulması</t>
  </si>
  <si>
    <t>117Y215</t>
  </si>
  <si>
    <t>Farklı Azot Konsantrasyonlarında Kültürü Yapılan Neochloris Aquatica Starr Mikroalginin Yağ Metabolik Yolağının Yeni Nesil Rna-Seq Yöntemi Ile Ortaya Çıkarılması</t>
  </si>
  <si>
    <t>Prof. Dr. Ahmet ÇİÇEK</t>
  </si>
  <si>
    <t>Doç. Dr. Nurettin KÖRÖZLÜ</t>
  </si>
  <si>
    <t>Prof. Dr. Tamer ALBAYRAK</t>
  </si>
  <si>
    <t>Dr.Öğr.Üyesi Füsun AKGÜL</t>
  </si>
  <si>
    <t>117F403</t>
  </si>
  <si>
    <t>Akustik Işıma Kuvvetleri Ile Katı Parçacıkların Hava Ortamında Tuzaklanması, Taşınması Ve Ayrıştırılması</t>
  </si>
  <si>
    <t>117O613</t>
  </si>
  <si>
    <t>Keçilerde Gebeliğin Farklı Dönemlerinde Uterus, Plasenta ve Korpus Luteumda Gebelik İle Ilişkili Bazı Faktörlerin Gen ve Protein Düzeyinde Değişiminin Değerlendirilmesi</t>
  </si>
  <si>
    <t>117O938</t>
  </si>
  <si>
    <t>Tavuk Etinin Marine Edilmesinde Ultrasonikasyon Eşliğinde Vakum Emdirme Yönteminin Kullanılması</t>
  </si>
  <si>
    <t>117Z949</t>
  </si>
  <si>
    <t>Dünyanın En Nadir Meşe Türlerinden Kasnak Meşesi (Quercus Vulcanica)?Nde Tehdidin Anlaşılması: Geçmişten Günümüze Populasyon Azalışının Genomik Araçlar Geliştirilerek Test Edilmesi</t>
  </si>
  <si>
    <t>118O760</t>
  </si>
  <si>
    <t>Mineral Katkılı Atık Kâğıt Liflerinden Elektromanyetik Soğurucu Tasarımı</t>
  </si>
  <si>
    <t>118Z008</t>
  </si>
  <si>
    <t>Corchorus Capsularis ve Luffa Cylindrica Liflerinin Çift Katmanlı Hidroksitlerle Modifiye Edilmesi ve Yağların Sulardan Arıtımında Kullanılması</t>
  </si>
  <si>
    <t>118Z151</t>
  </si>
  <si>
    <t>Farklı Dokularda Post-Mortem DNA Bozunma Kinetiği: Genom Çapında SNPs Verileri ile Farklı Koşullar Altında Genomik Degredasyonun İncelenmesi</t>
  </si>
  <si>
    <t>118Z523</t>
  </si>
  <si>
    <t>Silika-Destekli Kiral Heterojen Katalizörlerin Sentezi ve Enantiyoseçimli Reaksiyonlarda Uygulaması</t>
  </si>
  <si>
    <t>118Z535</t>
  </si>
  <si>
    <t>Multipl Miyelom Hücrelerinde LONP1 ve CLPP Mitoproteazlar ile Mitofaji Arasındaki Etkileşimin İncelenmesi</t>
  </si>
  <si>
    <t>Doç. Dr. Özgecan KORKMAZ AĞAOĞLU</t>
  </si>
  <si>
    <t>Prof. Dr. Yusuf YILMAZ</t>
  </si>
  <si>
    <t>Uluslararası</t>
  </si>
  <si>
    <t>118O803</t>
  </si>
  <si>
    <t>119F033</t>
  </si>
  <si>
    <t>119O672</t>
  </si>
  <si>
    <t>218O162</t>
  </si>
  <si>
    <t>219S142</t>
  </si>
  <si>
    <t>119O986</t>
  </si>
  <si>
    <t>119S434</t>
  </si>
  <si>
    <t>120O318</t>
  </si>
  <si>
    <t>120O381</t>
  </si>
  <si>
    <t>120Z094</t>
  </si>
  <si>
    <t>Doç. Dr. Sarp KAYA</t>
  </si>
  <si>
    <t>TR61/18/KÖAY/    0017</t>
  </si>
  <si>
    <t>2019-1-TR01-KA202-077190 / 2019 ABH 15715 0002</t>
  </si>
  <si>
    <t>2016-1-UK01-KA201-024412 / 2017 ABH 15715 0001</t>
  </si>
  <si>
    <t>Arts and Traditions : Promoting awareness of culturel traditions in modern setting (Sanat ve Gelenekler: Modern ortamda kültürel geleneklerin farkındalığının artırılması)</t>
  </si>
  <si>
    <t>Prof. Dr. Serdar TUNA</t>
  </si>
  <si>
    <t>Öğr. Gör. Muhammet TORTUMLU</t>
  </si>
  <si>
    <t>Dr. Öğr. Üyesi Mehmet ULAŞ</t>
  </si>
  <si>
    <t>Arş.Gör. Mehmet ALPYÜRÜR</t>
  </si>
  <si>
    <t>Kültürel ve Sanatsal Faaliyet Projesi</t>
  </si>
  <si>
    <t>2017K12-41003</t>
  </si>
  <si>
    <t>Üniversitelerimizin Bölgesel Kalkınma Odaklı Misyon Farklılaşması ve İhtisaslaşma Programı : "Burdur İli Sektörel Rekabet Gücünün Arttırılması : Tarım ve Hayvancılıkta Bütünleşik Kalkınma"</t>
  </si>
  <si>
    <t>109M648</t>
  </si>
  <si>
    <t>109O623</t>
  </si>
  <si>
    <t>Bazı Lactobacillus plantarum Suşlarının Probiyotik ve Teknolojik Özelliklerinin Belirlenmesi</t>
  </si>
  <si>
    <t>109R020</t>
  </si>
  <si>
    <t>Honamli Keçi Irkinin Çeşitli Özelliklerinin Tespiti</t>
  </si>
  <si>
    <t>Prof. Dr. Gülden BAŞYİĞİT KILIÇ</t>
  </si>
  <si>
    <t>Türkiye'deki Esnek Üstyapilarda Yoğun Olarak Kullanilan Granüler Malzemelerin Tekrarli Yükler Altindaki Elastik Özelliklerinin İncelenmesi</t>
  </si>
  <si>
    <t>HARCAMASI</t>
  </si>
  <si>
    <t>PROJE BÜTÇESİ</t>
  </si>
  <si>
    <t>İLGİLİ YILDA KABUL EDİLEN PROJELERİN TOPLAM PROJE BÜTÇESİ</t>
  </si>
  <si>
    <t>PROJENİN YÜRÜTÜLDÜĞÜ BİRİM</t>
  </si>
  <si>
    <t>111O625</t>
  </si>
  <si>
    <t>Kızılçam Orman Ekosistemlerinde Yaygın Bulunan Bitki Taksonlarının Orman Yenilenmesi Üzerine Allelopatik Etkileri</t>
  </si>
  <si>
    <t>112M077</t>
  </si>
  <si>
    <t>Demir-Krom Sütunlu Kil Sentezi Ve Fenolün Katalitik Islak Peroksit Oksidasyonu Üzerine Ultrasonik İşlemin Etkisi</t>
  </si>
  <si>
    <t>112T575</t>
  </si>
  <si>
    <t>Tek-Tek Deforme Çekirdeklerde İzobar Analog Durumlarin Özuyumlu Olarak İncelenmesi Ve Bu Durumlarin Çift Beta Bozunum Sürecine Katkilarinin Belirlenmesi</t>
  </si>
  <si>
    <t>Doç. Dr. Burçin YENİSEY KAYNAŞ</t>
  </si>
  <si>
    <t>Prof. Dr. Fama TOMUL</t>
  </si>
  <si>
    <t>Prof. Dr. Serdar ÜNLÜ</t>
  </si>
  <si>
    <t xml:space="preserve">VETERİNER F. </t>
  </si>
  <si>
    <t xml:space="preserve">FEN EDEBİYAT F. </t>
  </si>
  <si>
    <t>BAŞLAMA TARİHİ</t>
  </si>
  <si>
    <t>BİTİŞ TARİHİ</t>
  </si>
  <si>
    <t>112O536</t>
  </si>
  <si>
    <t>Farklı Irk, Cinsiyet ve Yaştaki Hayvan Derilerinin Özelliklerinin Belirlenmesi ve Tulum Peyniri Üzerine Etkisinin İncelenmesi</t>
  </si>
  <si>
    <t>112O820</t>
  </si>
  <si>
    <t>Sığır, Koyun ve Tavuk Dışkı Örneklerinde Genişlemiş Spektrumlu Beta Laktamaz (GSBL) Pozitif E. coli Varlığının Belirlenmesi ve GSBL Genlerinin PCR ile Karakterizasyonu</t>
  </si>
  <si>
    <t>112O878</t>
  </si>
  <si>
    <t>Kedilerde Gebeliğin Moleküler Mekanizmasının Araştırılması</t>
  </si>
  <si>
    <t>112O889</t>
  </si>
  <si>
    <t>Avda Kullanılan Kurzhaar Irkı Köpeklerde Ateşli Silah Gürültüsüne Bağlı Akustik Travmanın Beyin Sapı İşitsel Uyandırılmış Potansiyel (Baer) Testi Ile Araştırılması</t>
  </si>
  <si>
    <t>112O939</t>
  </si>
  <si>
    <t>Honamlı Keçi Irkının Büyüme İle İlgili Hormon Düzeylerinin Ve Referans Biyokimya Değerlerinin Araştırılması</t>
  </si>
  <si>
    <t>112R031</t>
  </si>
  <si>
    <t>Honamlı Keçi Irkının Üreme, Süt Verimi, Karkas Özelliklerinin Belirlenmesi ve Bu Irkın Anatomik Özelliklerinin Osteolojik Yönden Kıl Keçisiyle Karşılaştırılması</t>
  </si>
  <si>
    <t>113F015</t>
  </si>
  <si>
    <t>İki Boyutlu Fononik Kristallerin Yüzey Durumlarının Deneysel Ve Sayısal Yöntemlerle İncelenmesi</t>
  </si>
  <si>
    <t>113K319</t>
  </si>
  <si>
    <t>Çevrimiçi İleri Düzenleyici Kavram Öğretim Materyalinin Etkisi</t>
  </si>
  <si>
    <t>113O271</t>
  </si>
  <si>
    <t>Ulusal Gen Kaynaklarının Korunması Kapsamında Bazı Orman Ötücü Kuşlarının Araştırılması, Korunması ve Genetik Çeşitliliklerinin Belirlenmesi</t>
  </si>
  <si>
    <t>113O573</t>
  </si>
  <si>
    <t>Doğal Enfekte Parvoviral Gastroenteritli Köpeklerde Tedaviden Önce Ve Tedaviden Sonra Bazı Sitokin, Akut Faz Proteinleri Ve Hepsidin Düzeyinin Araştırılması</t>
  </si>
  <si>
    <t>113O590</t>
  </si>
  <si>
    <t>Döl Tutmayan (Repeat Breeder) İneklerde Presynch Uygulamalarının Moleküler Etkilerinin Araştırılması</t>
  </si>
  <si>
    <t>113R026</t>
  </si>
  <si>
    <t>Honamlı ve Kıl Keçisi Irklarında GH, IGF-I, LEP, POU1F1, MSTN ve BMP15 Genleri Polimorfizmlerinin Belirlenmesi ve Büyüme Performansları Üzerine Etkileri</t>
  </si>
  <si>
    <t>113Z383</t>
  </si>
  <si>
    <t>Multipl Miyelom Hastalığında Oluşan Ilaç Direncinde Dna Onarımında Rol Oynayan Wrn Ve Mgmt Proteinlerinin Etkisi</t>
  </si>
  <si>
    <t>212T181</t>
  </si>
  <si>
    <t>Bazı Yeni Tiyazolil-Tiyadiazol Türevlerinin Sentezlenmesi, Lepidium Sativum L. Tohumları Üzerinde Herbisit Olarak Fitotoksik Etkilerinin Araştırılması Ve Kantitatif Yapı-Etki İlişkilerinin (Qsar) İncelenmesi.</t>
  </si>
  <si>
    <t>212T207</t>
  </si>
  <si>
    <t>Uçucu Bileşik Oluşturma Sistemi Kullanılarak Metal ve Kuvars Yüzeyine Altın Kaplamada Yeni Bir Analitik Teknik</t>
  </si>
  <si>
    <t>Doç. Dr. Faruk PEHLİVANOĞLU</t>
  </si>
  <si>
    <t>BURDUR GIDA TARIM VE HAYVANCILIK MYO</t>
  </si>
  <si>
    <t xml:space="preserve">KIRIKKALE Ü. VETERİNER F. </t>
  </si>
  <si>
    <t>Prof. Dr. Alparslan Kadir DEVRİM</t>
  </si>
  <si>
    <t>Doç. Dr. Fikret KORUR</t>
  </si>
  <si>
    <t>EĞİTİM F.</t>
  </si>
  <si>
    <t>Prof. Dr. Şima ŞAHİNDURAN</t>
  </si>
  <si>
    <t>KLİNİK BİLİMLER B. VETERİNERLİK DOĞUM VE JİNEKOLOJİSİ ANABİLİM DALI</t>
  </si>
  <si>
    <t>ZOOTEKNİ VE HAYVAN BESLEME B. VETERİNERLİK ZOOTEKNİ ANABİLİM DALI</t>
  </si>
  <si>
    <t>BÖLÜMÜ / ANABİLİM DALI</t>
  </si>
  <si>
    <t>GIDA MÜH. B. GIDA BİLİMLERİ ANABİLİM DALI</t>
  </si>
  <si>
    <t>İNŞAAT MÜH. B. ULAŞTIRMA ANABİLİM ALI</t>
  </si>
  <si>
    <t>BİYOLOJİ B. GENEL BİYOLOJİ ANABİLİM DALI</t>
  </si>
  <si>
    <t>KİMYA B. FİZİKOKİMYA ANABİLİM DALI</t>
  </si>
  <si>
    <t>FİZİK B. NÜKLEER FİZİK ANABİLİM DALI</t>
  </si>
  <si>
    <t>GIDA İŞLEME B. SÜT VE ÜRÜNLERİ TEKNOLOJİSİ PR.</t>
  </si>
  <si>
    <t>KLİNİK ÖNCESİ BİLİMLER B. VETERİNERLİK MİKROBİYOLOJİSİ ANABİLİM DALI</t>
  </si>
  <si>
    <t>ZOOTEKNİ VE HAYVAN BESLEME B. GENETİK ANABİLİM DALI</t>
  </si>
  <si>
    <t>KLİNİK BİLİMLER B. VETERİNERLİK CERRAHİSİ ANABİLİM DALI</t>
  </si>
  <si>
    <t>TEMEL BİLİMLER B. VETERİNERLİK BİYOKİMYASI ANABİLİM DALI</t>
  </si>
  <si>
    <t>NANOBİLİM VE NANOTEKNOLOJİ B. BİYOTEKNOLOJİ VE NANOTEKNOLOJİ ANABİLİM DALI</t>
  </si>
  <si>
    <t>MATEMATİK VE FEN BİLİMLERİ EĞİTİMİ B. FEN BİLGİSİ EĞİTİMİ ANABİLİM DALI</t>
  </si>
  <si>
    <t>BİYOLOJİ B. ZOOLOJİ ANABİLİM DALI</t>
  </si>
  <si>
    <t>KLİNİK BİLİMLER B. VETERİNERLİK İÇ HASTALIKLARI ANABİLİM DALI</t>
  </si>
  <si>
    <t>Prof. Dr. Ali Reha AĞAOĞLU</t>
  </si>
  <si>
    <t>Dr. Öğr. Üyesi Dilara AKÇORA YILDIZ</t>
  </si>
  <si>
    <t>Dr. Öğr. Üyesi İlhan GÜN</t>
  </si>
  <si>
    <t>Dr. Öğr. Üyesi Altan YILMAZ</t>
  </si>
  <si>
    <t>Dr. Öğr. Üyesi Özlem ŞENGÖZ ŞİRİN</t>
  </si>
  <si>
    <t xml:space="preserve"> FEN EDEBİYAT F. </t>
  </si>
  <si>
    <t>BİYOLOJİ B. MOLEKÜLER BİYOLOJİ ANABİLİM DALI</t>
  </si>
  <si>
    <t>KİMYA B. ORGANİK KİMYA ANABİLİM DALI</t>
  </si>
  <si>
    <t>Prof. Dr. İsmail KAYAĞİL</t>
  </si>
  <si>
    <t>Prof. Dr. Erdal KENDÜZLER</t>
  </si>
  <si>
    <t>FEN EDEBİYAT F.</t>
  </si>
  <si>
    <t>KİMYA B. ANALİTİK KİMYA ANABİLİM DALI</t>
  </si>
  <si>
    <t>113Y438</t>
  </si>
  <si>
    <t>Kıyı Alanlarında Sediman Hareketlerinin İncelenmesi, Konyaaltı ve Lara Plajları Uygulaması</t>
  </si>
  <si>
    <t>114O154</t>
  </si>
  <si>
    <t>Sola Abomasum Deplasmanlı Sığırlarda Operasyon Öncesi Ve Sonrası Serum Apolipoproteinlerinin Karbonhidrat Kompozisyonlarının Araştırılması</t>
  </si>
  <si>
    <t>114O726</t>
  </si>
  <si>
    <t>Köpeklerde Antebrachial Angular Deformitelerin Bilgisayar Destekli Dairesel Hexapod Eksternal Fiksatör ile Tedavisi</t>
  </si>
  <si>
    <t>114O729</t>
  </si>
  <si>
    <t>Kedilerde Gebelik Sürecinde İnsülin Benzeri Büyüme Faktörü (IGF) Ailesinin Uterusta Gen ve Protein Düzeyinde Araştırılması</t>
  </si>
  <si>
    <t>114O904</t>
  </si>
  <si>
    <t>Sütte Laktoz Tayini İçin Yeni Bir Çift-Enzimli Biyosensör Geliştirilmesi</t>
  </si>
  <si>
    <t>114Z259</t>
  </si>
  <si>
    <t>Akdeniz'e Dökülen Bazı Nehir Sistemlerinin Östarin Balık Faunasının Çok Değişkenli Analizlerle Alansal ve Zamansal Değişiminin Belirlenmesi</t>
  </si>
  <si>
    <t>TÜLAY BÜYÜKOĞLU</t>
  </si>
  <si>
    <t>Dr. Öğr. Üyesi Alp KÜÇÜKOSMANOĞLU</t>
  </si>
  <si>
    <t>İNŞAAT MÜH. B. HİDROLİK ANABİLİM DALI</t>
  </si>
  <si>
    <t>VETERİNER HEKİMLİĞİ TEMEL BİLİMLERİ B. VETERİNERLİK BİYOKİMYASI ANABİLİM DALI</t>
  </si>
  <si>
    <t>Prof. Dr. Oğuz GÜRSOY</t>
  </si>
  <si>
    <t>GIDA MÜHENDİSLİĞİ B. GIDA TEKNOLOJİSİ ANABİLİM DALI</t>
  </si>
  <si>
    <t>Prof. Dr. Deniz İNNAL</t>
  </si>
  <si>
    <t>BİYOLOJİ B. HİDROBİYOLOJİ ANABİLİM DALI</t>
  </si>
  <si>
    <t>114R064</t>
  </si>
  <si>
    <t>Honamlı, Kıl ve Saanen Keçilerinin Orman ve Makilik Alanlardaki Bazı Davranış Özelliklerinin Tespiti</t>
  </si>
  <si>
    <t>115E078</t>
  </si>
  <si>
    <t>Hayvan Hastanesi Uzman Bilgi Yönetim Sistemi (Hubys)</t>
  </si>
  <si>
    <t>115O428</t>
  </si>
  <si>
    <t>Rumen Mikrobiyal Popülasyonunun ve Ruminal Fermentasyonun Yeşil Yaprak Uçucuları Ile Modifikasyonu</t>
  </si>
  <si>
    <t>115O914</t>
  </si>
  <si>
    <t>Horoz, Erkek Ördek ve Güvercinde Truncus Brachiocephalicus'un Dalları, Seyri ve Dallanması Üzerine Karşılaştırmalı Makroanatomik Araştırmalar</t>
  </si>
  <si>
    <t>115O983</t>
  </si>
  <si>
    <t>UV-C Işığa Maruz Bırakılan Yumurta Sarısı Karotenoidleri ve Yağ Asitlerinin Degradasyon Kinetiğinin Belirlenmesi</t>
  </si>
  <si>
    <t>115R015</t>
  </si>
  <si>
    <t>Periferal ve Non-Periferal Kiral C2-Simetrik Diol Substitue Metalloftalosiyaninlerin Sentezi: Aldehitlere Enantiyoseçimli Dietilçinko Katılmasında ve Benzil Alkol Oksidasyonunda Katalitik Etkinliklerinin İncelenmesi</t>
  </si>
  <si>
    <t>115Z421</t>
  </si>
  <si>
    <t>Çözelti Plazma Sürecinin Suda Çözünebilen Polimerlere Etkilerinin İncelenmesi</t>
  </si>
  <si>
    <t>Dr. Öğr. Üyesi Aykut Asım AKBAŞ</t>
  </si>
  <si>
    <t>Doç. Dr. Ali Hakan IŞIK</t>
  </si>
  <si>
    <t>BİLGİSAYAR MÜHENDİSLİĞİ B. BİLGİSAYAR BİLİMLERİ ANABİLİM DALI</t>
  </si>
  <si>
    <t>Doç. Dr. Ahu DEMİRTAŞ</t>
  </si>
  <si>
    <t>VETERİNER HEKİMLİĞİ TEMEL BİLİMLERİ B. VETERİNERLİK FİZYOLOJİSİ ANABİLİM DALI</t>
  </si>
  <si>
    <t>VETERİNER HEKİMLİĞİ TEMEL BİLİMLERİ B. VETERİNERLİK ANATOMİSİ ANABİLİM DALI</t>
  </si>
  <si>
    <t>Prof. Dr. Özcan ÖZGEL</t>
  </si>
  <si>
    <t>GIDA MÜHENDİSLİĞİ B. GIDA BİLİMLERİ ANABİLİM DALI</t>
  </si>
  <si>
    <t>KİMYA B. ANORGANİK KİMYA ANABİLİM DALI</t>
  </si>
  <si>
    <t>Doç. Dr. Ali Özhan AKYÜZ</t>
  </si>
  <si>
    <t>BUCAK EMİN GÜLMEZ TEKNİK BİLİMLER MYO</t>
  </si>
  <si>
    <t>ELEKTRONİK VE OTOMASYON B. BİYOMEDİKAL CİHAZ TEKNOLOJİSİ PR.</t>
  </si>
  <si>
    <t xml:space="preserve"> MÜHENDİSLİK MİMARLIK F. </t>
  </si>
  <si>
    <t xml:space="preserve">MÜHENDİSLİK MİMARLIK F. </t>
  </si>
  <si>
    <t>VETERİNER F.</t>
  </si>
  <si>
    <t>MOLEKÜLER BİYOLOJİ VE GENETİK B. SİSTEM BİYOLOJİSİ ANABİLİM DALI</t>
  </si>
  <si>
    <t>MOLEKÜLER BİYOLOJİ VE GENETİK B. MOLEKÜLER HÜCRE BİYOLOJİSİ ANABİLİM DALI</t>
  </si>
  <si>
    <t>TEKNİK BİLİMLER MYO</t>
  </si>
  <si>
    <t>TASARIM B. İÇ MEKAN TASARIMI PR.</t>
  </si>
  <si>
    <t>BİLİMSEL VE TEKNOLOJİ UYGULAMA VE ARAŞTIRMA MERKEZİ</t>
  </si>
  <si>
    <t>BURDUR SAĞLIK HİZMETLERİ MYO</t>
  </si>
  <si>
    <t>TIBBİ HİZMETLER VE TEKNİKLER B. İLK VE ACİL YARDIM PR.</t>
  </si>
  <si>
    <t>BİTKİSEL VE HAYVANSAL ÜRETİM B. BAHÇE TARIMI PR.</t>
  </si>
  <si>
    <t>ENERJİ SİSTEMLERİ MÜH. B. ENERJİ SİSTEMLERİ MÜH. ANABİLİM DALI</t>
  </si>
  <si>
    <t>GIDA HİJYENİ VE TEKNOLOJİSİ B. VETERİNERLİK GIDA HİJYENİ VE TEKNOLOJİSİ ANABİLİM DALI</t>
  </si>
  <si>
    <t>KLİNİK BİLİMLER B. DÖLERME VE SUNİ TOHUMLAMA ANABİLİM DALI</t>
  </si>
  <si>
    <t>KLİNİK ÖNCESİ BİLİMLER B.VETERİNERLİK FARMAKOLOJİ VE TOKSİKOLOJİSİ ANABİLİM DALI</t>
  </si>
  <si>
    <t>Dr. Öğr. Üyesi Hidayet TUTUN</t>
  </si>
  <si>
    <t>Dr. Öğr. Üyesi Selman ULUIŞIK</t>
  </si>
  <si>
    <t>Dr. Öğr. Üyesi Aslıhan CESUR TURGUT</t>
  </si>
  <si>
    <t>Dr. Öğr. Üyesi Ali İhsan KAYA</t>
  </si>
  <si>
    <t>Dr. Öğr. Üyesi Siğnem ÖNEY BİROL</t>
  </si>
  <si>
    <t>Dr. Öğr. Üyesi Büşra AKTAŞ MANSUROĞLU</t>
  </si>
  <si>
    <t>Arş. Gör. Dr. Harun ÇINAR</t>
  </si>
  <si>
    <t>Dr. Öğr. Üyesi Hale ERGİN EĞRİTAĞ</t>
  </si>
  <si>
    <t>0071-DPT-09 - 2009K120940</t>
  </si>
  <si>
    <t>Sonuçlandı</t>
  </si>
  <si>
    <t>0091-2010K121180</t>
  </si>
  <si>
    <t>TAGEM-11/AR-GE/05</t>
  </si>
  <si>
    <t>Farklı Peynir Çeşitlerinden İzole Edilen Laktik Asit Bakterilerinin Tanımlanması ve Süt Endüstrisinde Kullanımının Araştırılması</t>
  </si>
  <si>
    <t>TAGEM-13/ARGE/11</t>
  </si>
  <si>
    <t>Çiğ Süt ve Geleneksel Peynirlerden İzole Edilen Laktik Asit Bakterilerinin Otolitik Özellikleri ve Otolitik Suşların Starter ve/veya Destek Kültür Olarak Kaşar Peynirinin Olgunlaşmasının Hızlandırılmasında Kullanımı</t>
  </si>
  <si>
    <t>ENERJİ SİSTEMLERİ MÜHENDİSLİĞİ B. ENERJİ SİSTEMLERİ MÜH. ANABİLİM DALI</t>
  </si>
  <si>
    <t>DURUMU</t>
  </si>
  <si>
    <t>sonuçlandı</t>
  </si>
  <si>
    <t>Yürürlükte</t>
  </si>
  <si>
    <t>Donduruldu</t>
  </si>
  <si>
    <t>TABLO 31.12.2020 TARİHİ İTİBARİYLE DÜZENLENMİŞTİR.</t>
  </si>
  <si>
    <t>TR61/11/TURİZM/KAMU/01-35</t>
  </si>
  <si>
    <t>Prof. Dr. Salih CEYLAN</t>
  </si>
  <si>
    <t>Ağlasun İlçesinde Doğal ve Kültürel Kaynakların Sürdürülebilir Turizm Kullanımlarına Hazırlanması ve Tanıtılması</t>
  </si>
  <si>
    <t>TR61/12/ARGEK/0011</t>
  </si>
  <si>
    <t>İshal Kaynaklı Buzağı Ölümlerinin Yerli Aşıyla Önlenmesi</t>
  </si>
  <si>
    <t xml:space="preserve">TR61/15/ARGEK/0004 </t>
  </si>
  <si>
    <t>Prof. Dr. Aynur BAŞALP</t>
  </si>
  <si>
    <t>Hayvan Hastalıkları Tanı Teknolojileri Merkezi Kurulması</t>
  </si>
  <si>
    <t>TR61/15/TRZMK/0004</t>
  </si>
  <si>
    <t>Burdur İli Arkeolojik ve Kültürel Miraslarının Lazer Teknolojisi ile 3 Boyutlu Modellemesi ve Sanal 3D Müze Oluşturulması</t>
  </si>
  <si>
    <t>Dr. Öğr. Üyesi Sibel HASIRCIOĞLU</t>
  </si>
  <si>
    <t>Dr. Öğr. Üyesi Sualp DENİZ</t>
  </si>
  <si>
    <t>Dr. Öğr. Üyesi Onur BİROL</t>
  </si>
  <si>
    <t>Turizm</t>
  </si>
  <si>
    <t>Araştırma-Geliştirme</t>
  </si>
  <si>
    <t>TR61/17/GPD/STM/0001</t>
  </si>
  <si>
    <t>TEMEL EĞİTİM B. SINIF EĞİTİMİ ANABİLİM DALI</t>
  </si>
  <si>
    <t>KLİNİK ÖNCESİ BİLİMLER B. VETERİNERLİK VİROLOJİ ANABİLİM DALI</t>
  </si>
  <si>
    <t>SAĞLIK BİLİMLERİ F.</t>
  </si>
  <si>
    <t>SAĞLIK YÖNETİMİ B.</t>
  </si>
  <si>
    <t>MAKİNE VE METAL TEKNOLOJİLERİ B. MAKİNE PR.</t>
  </si>
  <si>
    <t>REKTÖRLÜK</t>
  </si>
  <si>
    <t>KURUMSAL İLETİŞİM UYGULAMA VE ARAŞTIRMA MERKEZİ</t>
  </si>
  <si>
    <t>AVRUPA BİRLİĞİ VE ULUSLARARASI KURULUŞLAR TARAFINDAN DESTEKLENEN PROJELER</t>
  </si>
  <si>
    <t>BATI AKDENİZ KALKINMA AJANSI (BAKA) TARAFINDAN DESTEKLENEN PROJELER</t>
  </si>
  <si>
    <t>TÜBİTAK TARAFINDAN DESTEKLENEN PROJELER</t>
  </si>
  <si>
    <t>BÜTÇE VE HARCAMA TOPLAMLARI</t>
  </si>
  <si>
    <t>GÜZEL SANATLAR EĞİTİMİ B. RESİM-İŞ EĞİTİMİ ANASANAT DALI</t>
  </si>
  <si>
    <t>DESTEKLEYEN KURUM/KURULUŞ</t>
  </si>
  <si>
    <t>T.C. GENÇLİK VE SPOR BAKANLIĞI</t>
  </si>
  <si>
    <t>BAKANLIKLAR VE DİĞER KURULUŞLAR TARAFINDAN DESTEKLENEN PROJELER</t>
  </si>
  <si>
    <t>01.06.2019 (Tamamlandığı Tarih: 05.03.2020)</t>
  </si>
  <si>
    <t>15.01.2019 (Tamamlandığı Tarih: 16.09.2019)</t>
  </si>
  <si>
    <t>SAĞLIK KÜLTÜR VE SPOR DAİRE BAŞKANLIĞI</t>
  </si>
  <si>
    <t>MAKÜ Tarih, Bilim ve Ekonomi Topluluğu</t>
  </si>
  <si>
    <t xml:space="preserve">Kariyerini Kendin Çiz </t>
  </si>
  <si>
    <t>Basketbol Oynuyorum Zinde Kalıyorum</t>
  </si>
  <si>
    <t xml:space="preserve">REKTÖRLÜK </t>
  </si>
  <si>
    <t>Rektörlük</t>
  </si>
  <si>
    <t>T.C. KÜLTÜR VE TURİZM BAKANLIĞI</t>
  </si>
  <si>
    <t>MAKÜ Yeniler Kulübü Topluluğu</t>
  </si>
  <si>
    <t>MAKÜ Gençlik Topluluğu</t>
  </si>
  <si>
    <t>MAKÜ Liderlik Okulu Endülüs Programı</t>
  </si>
  <si>
    <t>MAKÜ Üniversiteli Akil Gençlik Topluluğu</t>
  </si>
  <si>
    <t>13-09-2019 (Tamamlandığı Tarih: 14.01.2020)</t>
  </si>
  <si>
    <t>T.C. GIDA, TARIM VE HAYVANCILIK BAKANLIĞI</t>
  </si>
  <si>
    <t>Ar-Ge Projesi</t>
  </si>
  <si>
    <t>DPT</t>
  </si>
  <si>
    <t xml:space="preserve">MAKÜ Merkez Laboratuvarı Altyapı Çalışmaları  </t>
  </si>
  <si>
    <t>Merkezi Araştırma Laboratuvarı</t>
  </si>
  <si>
    <t>Alt Yapı Projesi</t>
  </si>
  <si>
    <t>Prof. Dr. Belgin TUNALI</t>
  </si>
  <si>
    <t>Prof. Dr. Yasin ARSLAN</t>
  </si>
  <si>
    <t xml:space="preserve">REKTÖRLÜK / FEN EDEBİYAT F. </t>
  </si>
  <si>
    <t>REKTÖRLÜK / NANOBİLİM VE NANOTEKNOLOJİ B. BİYOTEKNOLOJİ VE NANOTEKNOLOJİ ANABİLİM DALI</t>
  </si>
  <si>
    <t>T.C. CUMHURBAŞKANLIĞI STRATEJİ VE BÜTÇE BAŞKANLIĞI</t>
  </si>
  <si>
    <t>2017-2023</t>
  </si>
  <si>
    <t>YÜRÜRLÜKTE</t>
  </si>
  <si>
    <t>PROF. DR. ADEM KORKMAZ</t>
  </si>
  <si>
    <t>İHTİSASLAŞMA PROJESİ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</si>
</sst>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#,##0.00"/>
    <numFmt numFmtId="165" formatCode="[$€-2]\ #,##0.00;[Red][$€-2]\ #,##0.00"/>
    <numFmt numFmtId="166" formatCode="dd/mm/yyyy;@"/>
    <numFmt numFmtId="167" formatCode="dd\.mm\.yyyy"/>
  </numFmts>
  <fonts count="19" x14ac:knownFonts="1">
    <font>
      <sz val="11"/>
      <color theme="1"/>
      <name val="Calibri"/>
      <family val="2"/>
      <charset val="162"/>
      <scheme val="minor"/>
    </font>
    <font>
      <b/>
      <sz val="14"/>
      <color rgb="FF0070C0"/>
      <name val="Arial"/>
      <family val="2"/>
      <charset val="162"/>
    </font>
    <font>
      <b/>
      <sz val="12"/>
      <color rgb="FF0070C0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20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6"/>
      <color rgb="FFFF0000"/>
      <name val="Arial"/>
      <family val="2"/>
      <charset val="162"/>
    </font>
    <font>
      <b/>
      <sz val="16"/>
      <color rgb="FF00B0F0"/>
      <name val="Arial"/>
      <family val="2"/>
      <charset val="162"/>
    </font>
    <font>
      <b/>
      <sz val="12"/>
      <color rgb="FF00B0F0"/>
      <name val="Arial"/>
      <family val="2"/>
      <charset val="162"/>
    </font>
    <font>
      <b/>
      <sz val="14"/>
      <color rgb="FF00B0F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color rgb="FF7030A0"/>
      <name val="Arial"/>
      <family val="2"/>
      <charset val="162"/>
    </font>
    <font>
      <b/>
      <sz val="12"/>
      <color rgb="FF00B050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164" fontId="6" fillId="0" borderId="32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31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164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164" fontId="6" fillId="0" borderId="37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167" fontId="10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vertical="center"/>
    </xf>
    <xf numFmtId="164" fontId="15" fillId="2" borderId="12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166" fontId="17" fillId="0" borderId="18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166" fontId="17" fillId="0" borderId="37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0" fontId="18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wrapText="1"/>
    </xf>
    <xf numFmtId="166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164" fontId="3" fillId="0" borderId="35" xfId="0" applyNumberFormat="1" applyFont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14" fillId="2" borderId="7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right" vertical="center"/>
    </xf>
    <xf numFmtId="165" fontId="13" fillId="0" borderId="4" xfId="0" applyNumberFormat="1" applyFont="1" applyBorder="1" applyAlignment="1">
      <alignment horizontal="right" vertical="center"/>
    </xf>
    <xf numFmtId="165" fontId="14" fillId="2" borderId="4" xfId="0" applyNumberFormat="1" applyFont="1" applyFill="1" applyBorder="1" applyAlignment="1">
      <alignment horizontal="right" vertical="center"/>
    </xf>
    <xf numFmtId="165" fontId="15" fillId="2" borderId="4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7" fontId="10" fillId="0" borderId="20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7" fontId="10" fillId="0" borderId="8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67" fontId="10" fillId="0" borderId="4" xfId="0" applyNumberFormat="1" applyFont="1" applyBorder="1" applyAlignment="1">
      <alignment horizontal="center" vertical="center"/>
    </xf>
    <xf numFmtId="167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6" fontId="17" fillId="0" borderId="4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14" fillId="2" borderId="6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69"/>
  <sheetViews>
    <sheetView zoomScale="80" zoomScaleNormal="80" workbookViewId="0">
      <selection activeCell="D65" sqref="D65"/>
    </sheetView>
  </sheetViews>
  <sheetFormatPr defaultRowHeight="15.75" x14ac:dyDescent="0.25"/>
  <cols>
    <col min="1" max="1" width="14.7109375" customWidth="1"/>
    <col min="2" max="2" width="13.7109375" customWidth="1"/>
    <col min="3" max="3" width="17.7109375" customWidth="1"/>
    <col min="4" max="4" width="52.85546875" customWidth="1"/>
    <col min="5" max="6" width="15.7109375" customWidth="1"/>
    <col min="7" max="7" width="15.7109375" style="130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3" width="17.7109375" customWidth="1"/>
    <col min="14" max="14" width="20.7109375" customWidth="1"/>
  </cols>
  <sheetData>
    <row r="1" spans="1:14" s="4" customFormat="1" ht="30" customHeight="1" thickBot="1" x14ac:dyDescent="0.25">
      <c r="A1" s="253" t="s">
        <v>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</row>
    <row r="2" spans="1:14" s="2" customFormat="1" ht="30" customHeight="1" thickBot="1" x14ac:dyDescent="0.3">
      <c r="A2" s="256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1:14" s="2" customFormat="1" ht="30" customHeight="1" thickBot="1" x14ac:dyDescent="0.3">
      <c r="A3" s="259" t="s">
        <v>305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1"/>
    </row>
    <row r="4" spans="1:14" s="5" customFormat="1" ht="79.5" thickBot="1" x14ac:dyDescent="0.3">
      <c r="A4" s="108" t="s">
        <v>3</v>
      </c>
      <c r="B4" s="108" t="s">
        <v>17</v>
      </c>
      <c r="C4" s="108" t="s">
        <v>37</v>
      </c>
      <c r="D4" s="108" t="s">
        <v>18</v>
      </c>
      <c r="E4" s="108" t="s">
        <v>130</v>
      </c>
      <c r="F4" s="108" t="s">
        <v>131</v>
      </c>
      <c r="G4" s="108" t="s">
        <v>275</v>
      </c>
      <c r="H4" s="108" t="s">
        <v>36</v>
      </c>
      <c r="I4" s="108" t="s">
        <v>118</v>
      </c>
      <c r="J4" s="108" t="s">
        <v>171</v>
      </c>
      <c r="K4" s="108" t="s">
        <v>19</v>
      </c>
      <c r="L4" s="108" t="s">
        <v>116</v>
      </c>
      <c r="M4" s="108" t="s">
        <v>115</v>
      </c>
      <c r="N4" s="108" t="s">
        <v>117</v>
      </c>
    </row>
    <row r="5" spans="1:14" s="13" customFormat="1" ht="50.1" customHeight="1" x14ac:dyDescent="0.25">
      <c r="A5" s="242">
        <v>2010</v>
      </c>
      <c r="B5" s="242">
        <v>3</v>
      </c>
      <c r="C5" s="15" t="s">
        <v>108</v>
      </c>
      <c r="D5" s="20" t="s">
        <v>114</v>
      </c>
      <c r="E5" s="74">
        <v>40238</v>
      </c>
      <c r="F5" s="74">
        <v>41153</v>
      </c>
      <c r="G5" s="120" t="s">
        <v>268</v>
      </c>
      <c r="H5" s="109" t="s">
        <v>189</v>
      </c>
      <c r="I5" s="29" t="s">
        <v>245</v>
      </c>
      <c r="J5" s="84" t="s">
        <v>173</v>
      </c>
      <c r="K5" s="54" t="s">
        <v>5</v>
      </c>
      <c r="L5" s="36">
        <v>128461</v>
      </c>
      <c r="M5" s="35">
        <v>121105.92</v>
      </c>
      <c r="N5" s="248">
        <f>L5+L6+L7</f>
        <v>258311</v>
      </c>
    </row>
    <row r="6" spans="1:14" s="13" customFormat="1" ht="50.1" customHeight="1" x14ac:dyDescent="0.25">
      <c r="A6" s="243"/>
      <c r="B6" s="243"/>
      <c r="C6" s="15" t="s">
        <v>109</v>
      </c>
      <c r="D6" s="20" t="s">
        <v>110</v>
      </c>
      <c r="E6" s="75">
        <v>40269</v>
      </c>
      <c r="F6" s="75">
        <v>41000</v>
      </c>
      <c r="G6" s="120" t="s">
        <v>268</v>
      </c>
      <c r="H6" s="109" t="s">
        <v>113</v>
      </c>
      <c r="I6" s="27" t="s">
        <v>245</v>
      </c>
      <c r="J6" s="84" t="s">
        <v>172</v>
      </c>
      <c r="K6" s="55" t="s">
        <v>85</v>
      </c>
      <c r="L6" s="36">
        <v>105650</v>
      </c>
      <c r="M6" s="52">
        <v>105155.57</v>
      </c>
      <c r="N6" s="249"/>
    </row>
    <row r="7" spans="1:14" s="13" customFormat="1" ht="50.1" customHeight="1" thickBot="1" x14ac:dyDescent="0.3">
      <c r="A7" s="244"/>
      <c r="B7" s="243"/>
      <c r="C7" s="16" t="s">
        <v>111</v>
      </c>
      <c r="D7" s="21" t="s">
        <v>112</v>
      </c>
      <c r="E7" s="76">
        <v>40210</v>
      </c>
      <c r="F7" s="76">
        <v>40575</v>
      </c>
      <c r="G7" s="121" t="s">
        <v>268</v>
      </c>
      <c r="H7" s="92" t="s">
        <v>49</v>
      </c>
      <c r="I7" s="28" t="s">
        <v>128</v>
      </c>
      <c r="J7" s="77" t="s">
        <v>170</v>
      </c>
      <c r="K7" s="56" t="s">
        <v>7</v>
      </c>
      <c r="L7" s="37">
        <v>24200</v>
      </c>
      <c r="M7" s="37">
        <v>16492.419999999998</v>
      </c>
      <c r="N7" s="249"/>
    </row>
    <row r="8" spans="1:14" s="13" customFormat="1" ht="50.1" customHeight="1" x14ac:dyDescent="0.25">
      <c r="A8" s="242">
        <v>2012</v>
      </c>
      <c r="B8" s="242">
        <v>3</v>
      </c>
      <c r="C8" s="15" t="s">
        <v>119</v>
      </c>
      <c r="D8" s="20" t="s">
        <v>120</v>
      </c>
      <c r="E8" s="74">
        <v>40983</v>
      </c>
      <c r="F8" s="74">
        <v>41713</v>
      </c>
      <c r="G8" s="120" t="s">
        <v>268</v>
      </c>
      <c r="H8" s="109" t="s">
        <v>125</v>
      </c>
      <c r="I8" s="29" t="s">
        <v>129</v>
      </c>
      <c r="J8" s="84" t="s">
        <v>174</v>
      </c>
      <c r="K8" s="55" t="s">
        <v>85</v>
      </c>
      <c r="L8" s="36">
        <v>170250</v>
      </c>
      <c r="M8" s="35">
        <v>166271.07</v>
      </c>
      <c r="N8" s="248">
        <f>L8+L9+L10</f>
        <v>211883</v>
      </c>
    </row>
    <row r="9" spans="1:14" s="13" customFormat="1" ht="50.1" customHeight="1" x14ac:dyDescent="0.25">
      <c r="A9" s="243"/>
      <c r="B9" s="243"/>
      <c r="C9" s="15" t="s">
        <v>121</v>
      </c>
      <c r="D9" s="20" t="s">
        <v>122</v>
      </c>
      <c r="E9" s="75">
        <v>41122</v>
      </c>
      <c r="F9" s="75">
        <v>41487</v>
      </c>
      <c r="G9" s="120" t="s">
        <v>268</v>
      </c>
      <c r="H9" s="109" t="s">
        <v>126</v>
      </c>
      <c r="I9" s="27" t="s">
        <v>129</v>
      </c>
      <c r="J9" s="84" t="s">
        <v>175</v>
      </c>
      <c r="K9" s="55" t="s">
        <v>7</v>
      </c>
      <c r="L9" s="36">
        <v>29233</v>
      </c>
      <c r="M9" s="52">
        <v>28600.59</v>
      </c>
      <c r="N9" s="249"/>
    </row>
    <row r="10" spans="1:14" s="13" customFormat="1" ht="50.1" customHeight="1" thickBot="1" x14ac:dyDescent="0.3">
      <c r="A10" s="244"/>
      <c r="B10" s="244"/>
      <c r="C10" s="16" t="s">
        <v>123</v>
      </c>
      <c r="D10" s="21" t="s">
        <v>124</v>
      </c>
      <c r="E10" s="76">
        <v>41122</v>
      </c>
      <c r="F10" s="76">
        <v>41487</v>
      </c>
      <c r="G10" s="121" t="s">
        <v>268</v>
      </c>
      <c r="H10" s="92" t="s">
        <v>127</v>
      </c>
      <c r="I10" s="28" t="s">
        <v>129</v>
      </c>
      <c r="J10" s="77" t="s">
        <v>176</v>
      </c>
      <c r="K10" s="56" t="s">
        <v>7</v>
      </c>
      <c r="L10" s="37">
        <v>12400</v>
      </c>
      <c r="M10" s="37">
        <v>12399.01</v>
      </c>
      <c r="N10" s="265"/>
    </row>
    <row r="11" spans="1:14" s="13" customFormat="1" ht="50.1" customHeight="1" x14ac:dyDescent="0.25">
      <c r="A11" s="242">
        <v>2013</v>
      </c>
      <c r="B11" s="242">
        <v>15</v>
      </c>
      <c r="C11" s="53" t="s">
        <v>132</v>
      </c>
      <c r="D11" s="79" t="s">
        <v>133</v>
      </c>
      <c r="E11" s="74">
        <v>41365</v>
      </c>
      <c r="F11" s="74">
        <v>42095</v>
      </c>
      <c r="G11" s="122" t="s">
        <v>268</v>
      </c>
      <c r="H11" s="83" t="s">
        <v>188</v>
      </c>
      <c r="I11" s="83" t="s">
        <v>163</v>
      </c>
      <c r="J11" s="85" t="s">
        <v>177</v>
      </c>
      <c r="K11" s="80" t="s">
        <v>5</v>
      </c>
      <c r="L11" s="81">
        <v>183040</v>
      </c>
      <c r="M11" s="35">
        <v>156379.70000000001</v>
      </c>
      <c r="N11" s="248">
        <f>L11+L12+L13+L14+L15+L16+L17+L18+L19+L20+L21+L22+L23+L24+L25</f>
        <v>2249492</v>
      </c>
    </row>
    <row r="12" spans="1:14" s="13" customFormat="1" ht="50.1" customHeight="1" x14ac:dyDescent="0.25">
      <c r="A12" s="243"/>
      <c r="B12" s="243"/>
      <c r="C12" s="15" t="s">
        <v>134</v>
      </c>
      <c r="D12" s="20" t="s">
        <v>135</v>
      </c>
      <c r="E12" s="75">
        <v>41365</v>
      </c>
      <c r="F12" s="75">
        <v>42095</v>
      </c>
      <c r="G12" s="120" t="s">
        <v>268</v>
      </c>
      <c r="H12" s="109" t="s">
        <v>162</v>
      </c>
      <c r="I12" s="27" t="s">
        <v>128</v>
      </c>
      <c r="J12" s="82" t="s">
        <v>178</v>
      </c>
      <c r="K12" s="55" t="s">
        <v>5</v>
      </c>
      <c r="L12" s="62">
        <v>93195</v>
      </c>
      <c r="M12" s="72">
        <v>87467.99</v>
      </c>
      <c r="N12" s="249"/>
    </row>
    <row r="13" spans="1:14" s="13" customFormat="1" ht="50.1" customHeight="1" x14ac:dyDescent="0.25">
      <c r="A13" s="243"/>
      <c r="B13" s="243"/>
      <c r="C13" s="15" t="s">
        <v>136</v>
      </c>
      <c r="D13" s="20" t="s">
        <v>137</v>
      </c>
      <c r="E13" s="75">
        <v>41306</v>
      </c>
      <c r="F13" s="75">
        <v>41609</v>
      </c>
      <c r="G13" s="120" t="s">
        <v>268</v>
      </c>
      <c r="H13" s="109" t="s">
        <v>83</v>
      </c>
      <c r="I13" s="27" t="s">
        <v>128</v>
      </c>
      <c r="J13" s="82" t="s">
        <v>179</v>
      </c>
      <c r="K13" s="55" t="s">
        <v>7</v>
      </c>
      <c r="L13" s="62">
        <v>19250</v>
      </c>
      <c r="M13" s="52">
        <v>19243.38</v>
      </c>
      <c r="N13" s="249"/>
    </row>
    <row r="14" spans="1:14" s="13" customFormat="1" ht="50.1" customHeight="1" x14ac:dyDescent="0.25">
      <c r="A14" s="243"/>
      <c r="B14" s="243"/>
      <c r="C14" s="15" t="s">
        <v>138</v>
      </c>
      <c r="D14" s="20" t="s">
        <v>139</v>
      </c>
      <c r="E14" s="75">
        <v>41379</v>
      </c>
      <c r="F14" s="75">
        <v>42292</v>
      </c>
      <c r="G14" s="120" t="s">
        <v>268</v>
      </c>
      <c r="H14" s="109" t="s">
        <v>190</v>
      </c>
      <c r="I14" s="27" t="s">
        <v>128</v>
      </c>
      <c r="J14" s="82" t="s">
        <v>180</v>
      </c>
      <c r="K14" s="55" t="s">
        <v>85</v>
      </c>
      <c r="L14" s="62">
        <v>201875</v>
      </c>
      <c r="M14" s="52">
        <v>189826.71999999997</v>
      </c>
      <c r="N14" s="249"/>
    </row>
    <row r="15" spans="1:14" s="13" customFormat="1" ht="50.1" customHeight="1" x14ac:dyDescent="0.25">
      <c r="A15" s="243"/>
      <c r="B15" s="243"/>
      <c r="C15" s="15" t="s">
        <v>140</v>
      </c>
      <c r="D15" s="20" t="s">
        <v>141</v>
      </c>
      <c r="E15" s="75">
        <v>41365</v>
      </c>
      <c r="F15" s="75">
        <v>41730</v>
      </c>
      <c r="G15" s="120" t="s">
        <v>268</v>
      </c>
      <c r="H15" s="109" t="s">
        <v>165</v>
      </c>
      <c r="I15" s="27" t="s">
        <v>164</v>
      </c>
      <c r="J15" s="84" t="s">
        <v>181</v>
      </c>
      <c r="K15" s="55" t="s">
        <v>7</v>
      </c>
      <c r="L15" s="62">
        <v>30000</v>
      </c>
      <c r="M15" s="52">
        <v>29985.439999999999</v>
      </c>
      <c r="N15" s="249"/>
    </row>
    <row r="16" spans="1:14" s="13" customFormat="1" ht="50.1" customHeight="1" x14ac:dyDescent="0.25">
      <c r="A16" s="243"/>
      <c r="B16" s="243"/>
      <c r="C16" s="15" t="s">
        <v>142</v>
      </c>
      <c r="D16" s="20" t="s">
        <v>143</v>
      </c>
      <c r="E16" s="75">
        <v>41456</v>
      </c>
      <c r="F16" s="75">
        <v>42552</v>
      </c>
      <c r="G16" s="120" t="s">
        <v>268</v>
      </c>
      <c r="H16" s="109" t="s">
        <v>49</v>
      </c>
      <c r="I16" s="27" t="s">
        <v>128</v>
      </c>
      <c r="J16" s="82" t="s">
        <v>170</v>
      </c>
      <c r="K16" s="55" t="s">
        <v>85</v>
      </c>
      <c r="L16" s="62">
        <v>408515</v>
      </c>
      <c r="M16" s="52">
        <v>394282.27</v>
      </c>
      <c r="N16" s="249"/>
    </row>
    <row r="17" spans="1:14" s="13" customFormat="1" ht="50.1" customHeight="1" x14ac:dyDescent="0.25">
      <c r="A17" s="243"/>
      <c r="B17" s="243"/>
      <c r="C17" s="15" t="s">
        <v>144</v>
      </c>
      <c r="D17" s="20" t="s">
        <v>145</v>
      </c>
      <c r="E17" s="75">
        <v>41456</v>
      </c>
      <c r="F17" s="75">
        <v>41821</v>
      </c>
      <c r="G17" s="120" t="s">
        <v>268</v>
      </c>
      <c r="H17" s="109" t="s">
        <v>61</v>
      </c>
      <c r="I17" s="27" t="s">
        <v>129</v>
      </c>
      <c r="J17" s="82" t="s">
        <v>182</v>
      </c>
      <c r="K17" s="55" t="s">
        <v>7</v>
      </c>
      <c r="L17" s="62">
        <v>29150</v>
      </c>
      <c r="M17" s="52">
        <v>27300.959999999999</v>
      </c>
      <c r="N17" s="249"/>
    </row>
    <row r="18" spans="1:14" s="13" customFormat="1" ht="50.1" customHeight="1" x14ac:dyDescent="0.25">
      <c r="A18" s="243"/>
      <c r="B18" s="243"/>
      <c r="C18" s="15" t="s">
        <v>146</v>
      </c>
      <c r="D18" s="20" t="s">
        <v>147</v>
      </c>
      <c r="E18" s="75">
        <v>41562</v>
      </c>
      <c r="F18" s="75">
        <v>42292</v>
      </c>
      <c r="G18" s="120" t="s">
        <v>268</v>
      </c>
      <c r="H18" s="109" t="s">
        <v>166</v>
      </c>
      <c r="I18" s="27" t="s">
        <v>167</v>
      </c>
      <c r="J18" s="82" t="s">
        <v>183</v>
      </c>
      <c r="K18" s="55" t="s">
        <v>5</v>
      </c>
      <c r="L18" s="62">
        <v>177282</v>
      </c>
      <c r="M18" s="52">
        <v>177274.06</v>
      </c>
      <c r="N18" s="249"/>
    </row>
    <row r="19" spans="1:14" s="13" customFormat="1" ht="50.1" customHeight="1" x14ac:dyDescent="0.25">
      <c r="A19" s="243"/>
      <c r="B19" s="243"/>
      <c r="C19" s="15" t="s">
        <v>148</v>
      </c>
      <c r="D19" s="20" t="s">
        <v>149</v>
      </c>
      <c r="E19" s="75">
        <v>41562</v>
      </c>
      <c r="F19" s="75">
        <v>42658</v>
      </c>
      <c r="G19" s="120" t="s">
        <v>268</v>
      </c>
      <c r="H19" s="109" t="s">
        <v>63</v>
      </c>
      <c r="I19" s="27" t="s">
        <v>129</v>
      </c>
      <c r="J19" s="84" t="s">
        <v>184</v>
      </c>
      <c r="K19" s="55" t="s">
        <v>85</v>
      </c>
      <c r="L19" s="62">
        <v>348300</v>
      </c>
      <c r="M19" s="52">
        <v>331909.55</v>
      </c>
      <c r="N19" s="249"/>
    </row>
    <row r="20" spans="1:14" s="13" customFormat="1" ht="50.1" customHeight="1" x14ac:dyDescent="0.25">
      <c r="A20" s="243"/>
      <c r="B20" s="243"/>
      <c r="C20" s="15" t="s">
        <v>150</v>
      </c>
      <c r="D20" s="20" t="s">
        <v>151</v>
      </c>
      <c r="E20" s="75">
        <v>41562</v>
      </c>
      <c r="F20" s="75">
        <v>42292</v>
      </c>
      <c r="G20" s="120" t="s">
        <v>268</v>
      </c>
      <c r="H20" s="109" t="s">
        <v>168</v>
      </c>
      <c r="I20" s="27" t="s">
        <v>128</v>
      </c>
      <c r="J20" s="82" t="s">
        <v>185</v>
      </c>
      <c r="K20" s="55" t="s">
        <v>13</v>
      </c>
      <c r="L20" s="62">
        <v>117800</v>
      </c>
      <c r="M20" s="52">
        <v>116918.1</v>
      </c>
      <c r="N20" s="249"/>
    </row>
    <row r="21" spans="1:14" s="13" customFormat="1" ht="50.1" customHeight="1" x14ac:dyDescent="0.25">
      <c r="A21" s="243"/>
      <c r="B21" s="243"/>
      <c r="C21" s="15" t="s">
        <v>152</v>
      </c>
      <c r="D21" s="20" t="s">
        <v>153</v>
      </c>
      <c r="E21" s="75">
        <v>41579</v>
      </c>
      <c r="F21" s="75">
        <v>42309</v>
      </c>
      <c r="G21" s="120" t="s">
        <v>268</v>
      </c>
      <c r="H21" s="109" t="s">
        <v>186</v>
      </c>
      <c r="I21" s="27" t="s">
        <v>128</v>
      </c>
      <c r="J21" s="82" t="s">
        <v>169</v>
      </c>
      <c r="K21" s="55" t="s">
        <v>5</v>
      </c>
      <c r="L21" s="62">
        <v>216190</v>
      </c>
      <c r="M21" s="52">
        <v>202735.95</v>
      </c>
      <c r="N21" s="249"/>
    </row>
    <row r="22" spans="1:14" s="13" customFormat="1" ht="50.1" customHeight="1" x14ac:dyDescent="0.25">
      <c r="A22" s="243"/>
      <c r="B22" s="243"/>
      <c r="C22" s="17" t="s">
        <v>154</v>
      </c>
      <c r="D22" s="20" t="s">
        <v>155</v>
      </c>
      <c r="E22" s="75">
        <v>41562</v>
      </c>
      <c r="F22" s="75">
        <v>42292</v>
      </c>
      <c r="G22" s="120" t="s">
        <v>268</v>
      </c>
      <c r="H22" s="109" t="s">
        <v>83</v>
      </c>
      <c r="I22" s="27" t="s">
        <v>128</v>
      </c>
      <c r="J22" s="82" t="s">
        <v>179</v>
      </c>
      <c r="K22" s="55" t="s">
        <v>5</v>
      </c>
      <c r="L22" s="62">
        <v>171150</v>
      </c>
      <c r="M22" s="72">
        <v>151627.46000000002</v>
      </c>
      <c r="N22" s="249"/>
    </row>
    <row r="23" spans="1:14" s="13" customFormat="1" ht="50.1" customHeight="1" x14ac:dyDescent="0.25">
      <c r="A23" s="243"/>
      <c r="B23" s="243"/>
      <c r="C23" s="15" t="s">
        <v>156</v>
      </c>
      <c r="D23" s="20" t="s">
        <v>157</v>
      </c>
      <c r="E23" s="75">
        <v>41532</v>
      </c>
      <c r="F23" s="75">
        <v>42628</v>
      </c>
      <c r="G23" s="120" t="s">
        <v>268</v>
      </c>
      <c r="H23" s="109" t="s">
        <v>187</v>
      </c>
      <c r="I23" s="27" t="s">
        <v>191</v>
      </c>
      <c r="J23" s="84" t="s">
        <v>192</v>
      </c>
      <c r="K23" s="55" t="s">
        <v>5</v>
      </c>
      <c r="L23" s="62">
        <v>199645</v>
      </c>
      <c r="M23" s="52">
        <v>180710.11</v>
      </c>
      <c r="N23" s="249"/>
    </row>
    <row r="24" spans="1:14" s="13" customFormat="1" ht="50.1" customHeight="1" x14ac:dyDescent="0.25">
      <c r="A24" s="243"/>
      <c r="B24" s="243"/>
      <c r="C24" s="15" t="s">
        <v>158</v>
      </c>
      <c r="D24" s="20" t="s">
        <v>159</v>
      </c>
      <c r="E24" s="75">
        <v>41320</v>
      </c>
      <c r="F24" s="75">
        <v>41685</v>
      </c>
      <c r="G24" s="120" t="s">
        <v>268</v>
      </c>
      <c r="H24" s="109" t="s">
        <v>194</v>
      </c>
      <c r="I24" s="27" t="s">
        <v>129</v>
      </c>
      <c r="J24" s="84" t="s">
        <v>193</v>
      </c>
      <c r="K24" s="55" t="s">
        <v>7</v>
      </c>
      <c r="L24" s="62">
        <v>29800</v>
      </c>
      <c r="M24" s="52">
        <v>29744.799999999999</v>
      </c>
      <c r="N24" s="249"/>
    </row>
    <row r="25" spans="1:14" s="13" customFormat="1" ht="50.1" customHeight="1" thickBot="1" x14ac:dyDescent="0.3">
      <c r="A25" s="244"/>
      <c r="B25" s="244"/>
      <c r="C25" s="16" t="s">
        <v>160</v>
      </c>
      <c r="D25" s="21" t="s">
        <v>161</v>
      </c>
      <c r="E25" s="76">
        <v>41334</v>
      </c>
      <c r="F25" s="76">
        <v>41699</v>
      </c>
      <c r="G25" s="121" t="s">
        <v>268</v>
      </c>
      <c r="H25" s="92" t="s">
        <v>195</v>
      </c>
      <c r="I25" s="28" t="s">
        <v>196</v>
      </c>
      <c r="J25" s="77" t="s">
        <v>197</v>
      </c>
      <c r="K25" s="56" t="s">
        <v>7</v>
      </c>
      <c r="L25" s="63">
        <v>24300</v>
      </c>
      <c r="M25" s="71">
        <v>20799.97</v>
      </c>
      <c r="N25" s="265"/>
    </row>
    <row r="26" spans="1:14" s="13" customFormat="1" ht="50.1" customHeight="1" x14ac:dyDescent="0.25">
      <c r="A26" s="242">
        <v>2014</v>
      </c>
      <c r="B26" s="242">
        <v>6</v>
      </c>
      <c r="C26" s="14" t="s">
        <v>198</v>
      </c>
      <c r="D26" s="20" t="s">
        <v>199</v>
      </c>
      <c r="E26" s="74">
        <v>41866</v>
      </c>
      <c r="F26" s="74">
        <v>43023</v>
      </c>
      <c r="G26" s="120" t="s">
        <v>268</v>
      </c>
      <c r="H26" s="109" t="s">
        <v>211</v>
      </c>
      <c r="I26" s="27" t="s">
        <v>245</v>
      </c>
      <c r="J26" s="84" t="s">
        <v>212</v>
      </c>
      <c r="K26" s="55" t="s">
        <v>13</v>
      </c>
      <c r="L26" s="62">
        <v>424648</v>
      </c>
      <c r="M26" s="35">
        <v>358916.19</v>
      </c>
      <c r="N26" s="245">
        <f>L26+L27+L28+L29+L30+L31</f>
        <v>1595003</v>
      </c>
    </row>
    <row r="27" spans="1:14" s="13" customFormat="1" ht="50.1" customHeight="1" x14ac:dyDescent="0.25">
      <c r="A27" s="243"/>
      <c r="B27" s="243"/>
      <c r="C27" s="15" t="s">
        <v>200</v>
      </c>
      <c r="D27" s="20" t="s">
        <v>201</v>
      </c>
      <c r="E27" s="75">
        <v>41897</v>
      </c>
      <c r="F27" s="75">
        <v>42628</v>
      </c>
      <c r="G27" s="120" t="s">
        <v>268</v>
      </c>
      <c r="H27" s="109" t="s">
        <v>210</v>
      </c>
      <c r="I27" s="27" t="s">
        <v>128</v>
      </c>
      <c r="J27" s="84" t="s">
        <v>213</v>
      </c>
      <c r="K27" s="55" t="s">
        <v>50</v>
      </c>
      <c r="L27" s="62">
        <v>80790</v>
      </c>
      <c r="M27" s="52">
        <v>64789.770000000004</v>
      </c>
      <c r="N27" s="246"/>
    </row>
    <row r="28" spans="1:14" s="13" customFormat="1" ht="50.1" customHeight="1" x14ac:dyDescent="0.25">
      <c r="A28" s="243"/>
      <c r="B28" s="243"/>
      <c r="C28" s="15" t="s">
        <v>202</v>
      </c>
      <c r="D28" s="20" t="s">
        <v>203</v>
      </c>
      <c r="E28" s="75">
        <v>41974</v>
      </c>
      <c r="F28" s="75">
        <v>43070</v>
      </c>
      <c r="G28" s="120" t="s">
        <v>268</v>
      </c>
      <c r="H28" s="109" t="s">
        <v>190</v>
      </c>
      <c r="I28" s="27" t="s">
        <v>128</v>
      </c>
      <c r="J28" s="84" t="s">
        <v>180</v>
      </c>
      <c r="K28" s="55" t="s">
        <v>13</v>
      </c>
      <c r="L28" s="62">
        <v>382700</v>
      </c>
      <c r="M28" s="52">
        <v>303293.92000000004</v>
      </c>
      <c r="N28" s="246"/>
    </row>
    <row r="29" spans="1:14" s="13" customFormat="1" ht="50.1" customHeight="1" x14ac:dyDescent="0.25">
      <c r="A29" s="243"/>
      <c r="B29" s="243"/>
      <c r="C29" s="15" t="s">
        <v>204</v>
      </c>
      <c r="D29" s="20" t="s">
        <v>205</v>
      </c>
      <c r="E29" s="75">
        <v>41897</v>
      </c>
      <c r="F29" s="75">
        <v>42566</v>
      </c>
      <c r="G29" s="120" t="s">
        <v>268</v>
      </c>
      <c r="H29" s="109" t="s">
        <v>83</v>
      </c>
      <c r="I29" s="27" t="s">
        <v>128</v>
      </c>
      <c r="J29" s="84" t="s">
        <v>179</v>
      </c>
      <c r="K29" s="55" t="s">
        <v>13</v>
      </c>
      <c r="L29" s="62">
        <v>182125</v>
      </c>
      <c r="M29" s="52">
        <v>165005.04</v>
      </c>
      <c r="N29" s="246"/>
    </row>
    <row r="30" spans="1:14" s="13" customFormat="1" ht="50.1" customHeight="1" x14ac:dyDescent="0.25">
      <c r="A30" s="243"/>
      <c r="B30" s="243"/>
      <c r="C30" s="15" t="s">
        <v>206</v>
      </c>
      <c r="D30" s="20" t="s">
        <v>207</v>
      </c>
      <c r="E30" s="75">
        <v>41974</v>
      </c>
      <c r="F30" s="75">
        <v>42339</v>
      </c>
      <c r="G30" s="120" t="s">
        <v>268</v>
      </c>
      <c r="H30" s="109" t="s">
        <v>214</v>
      </c>
      <c r="I30" s="27" t="s">
        <v>245</v>
      </c>
      <c r="J30" s="84" t="s">
        <v>215</v>
      </c>
      <c r="K30" s="55" t="s">
        <v>50</v>
      </c>
      <c r="L30" s="62">
        <v>75945</v>
      </c>
      <c r="M30" s="52">
        <v>59709.48</v>
      </c>
      <c r="N30" s="246"/>
    </row>
    <row r="31" spans="1:14" s="13" customFormat="1" ht="50.1" customHeight="1" thickBot="1" x14ac:dyDescent="0.3">
      <c r="A31" s="244"/>
      <c r="B31" s="244"/>
      <c r="C31" s="16" t="s">
        <v>208</v>
      </c>
      <c r="D31" s="21" t="s">
        <v>209</v>
      </c>
      <c r="E31" s="76">
        <v>41913</v>
      </c>
      <c r="F31" s="76">
        <v>43009</v>
      </c>
      <c r="G31" s="121" t="s">
        <v>268</v>
      </c>
      <c r="H31" s="92" t="s">
        <v>216</v>
      </c>
      <c r="I31" s="28" t="s">
        <v>196</v>
      </c>
      <c r="J31" s="77" t="s">
        <v>217</v>
      </c>
      <c r="K31" s="56" t="s">
        <v>13</v>
      </c>
      <c r="L31" s="63">
        <v>448795</v>
      </c>
      <c r="M31" s="71">
        <v>367232.38</v>
      </c>
      <c r="N31" s="247"/>
    </row>
    <row r="32" spans="1:14" s="13" customFormat="1" ht="50.1" customHeight="1" x14ac:dyDescent="0.25">
      <c r="A32" s="242">
        <v>2015</v>
      </c>
      <c r="B32" s="242">
        <v>7</v>
      </c>
      <c r="C32" s="14" t="s">
        <v>218</v>
      </c>
      <c r="D32" s="20" t="s">
        <v>219</v>
      </c>
      <c r="E32" s="74">
        <v>42019</v>
      </c>
      <c r="F32" s="74">
        <v>42384</v>
      </c>
      <c r="G32" s="120" t="s">
        <v>268</v>
      </c>
      <c r="H32" s="109" t="s">
        <v>232</v>
      </c>
      <c r="I32" s="27" t="s">
        <v>128</v>
      </c>
      <c r="J32" s="84" t="s">
        <v>170</v>
      </c>
      <c r="K32" s="55" t="s">
        <v>50</v>
      </c>
      <c r="L32" s="62">
        <v>75945</v>
      </c>
      <c r="M32" s="35">
        <v>57810.64</v>
      </c>
      <c r="N32" s="245">
        <f>L32+L33+L34+L35+L36+L37+L38</f>
        <v>1326694</v>
      </c>
    </row>
    <row r="33" spans="1:14" s="13" customFormat="1" ht="50.1" customHeight="1" x14ac:dyDescent="0.25">
      <c r="A33" s="243"/>
      <c r="B33" s="243"/>
      <c r="C33" s="17" t="s">
        <v>220</v>
      </c>
      <c r="D33" s="20" t="s">
        <v>221</v>
      </c>
      <c r="E33" s="75">
        <v>42248</v>
      </c>
      <c r="F33" s="75">
        <v>42979</v>
      </c>
      <c r="G33" s="120" t="s">
        <v>268</v>
      </c>
      <c r="H33" s="109" t="s">
        <v>233</v>
      </c>
      <c r="I33" s="27" t="s">
        <v>245</v>
      </c>
      <c r="J33" s="84" t="s">
        <v>234</v>
      </c>
      <c r="K33" s="55" t="s">
        <v>50</v>
      </c>
      <c r="L33" s="62">
        <v>68109</v>
      </c>
      <c r="M33" s="52">
        <v>58942.68</v>
      </c>
      <c r="N33" s="246"/>
    </row>
    <row r="34" spans="1:14" s="13" customFormat="1" ht="50.1" customHeight="1" x14ac:dyDescent="0.25">
      <c r="A34" s="243"/>
      <c r="B34" s="243"/>
      <c r="C34" s="15" t="s">
        <v>222</v>
      </c>
      <c r="D34" s="20" t="s">
        <v>223</v>
      </c>
      <c r="E34" s="75">
        <v>42248</v>
      </c>
      <c r="F34" s="75">
        <v>42856</v>
      </c>
      <c r="G34" s="120" t="s">
        <v>268</v>
      </c>
      <c r="H34" s="109" t="s">
        <v>235</v>
      </c>
      <c r="I34" s="27" t="s">
        <v>128</v>
      </c>
      <c r="J34" s="84" t="s">
        <v>236</v>
      </c>
      <c r="K34" s="55" t="s">
        <v>5</v>
      </c>
      <c r="L34" s="62">
        <v>268275</v>
      </c>
      <c r="M34" s="52">
        <v>265761.94</v>
      </c>
      <c r="N34" s="246"/>
    </row>
    <row r="35" spans="1:14" s="13" customFormat="1" ht="50.1" customHeight="1" x14ac:dyDescent="0.25">
      <c r="A35" s="243"/>
      <c r="B35" s="243"/>
      <c r="C35" s="15" t="s">
        <v>224</v>
      </c>
      <c r="D35" s="20" t="s">
        <v>225</v>
      </c>
      <c r="E35" s="75">
        <v>42231</v>
      </c>
      <c r="F35" s="75">
        <v>42597</v>
      </c>
      <c r="G35" s="120" t="s">
        <v>268</v>
      </c>
      <c r="H35" s="109" t="s">
        <v>238</v>
      </c>
      <c r="I35" s="27" t="s">
        <v>128</v>
      </c>
      <c r="J35" s="84" t="s">
        <v>237</v>
      </c>
      <c r="K35" s="55" t="s">
        <v>7</v>
      </c>
      <c r="L35" s="62">
        <v>5760</v>
      </c>
      <c r="M35" s="52">
        <v>5457.46</v>
      </c>
      <c r="N35" s="246"/>
    </row>
    <row r="36" spans="1:14" s="13" customFormat="1" ht="50.1" customHeight="1" x14ac:dyDescent="0.25">
      <c r="A36" s="243"/>
      <c r="B36" s="243"/>
      <c r="C36" s="15" t="s">
        <v>226</v>
      </c>
      <c r="D36" s="20" t="s">
        <v>227</v>
      </c>
      <c r="E36" s="75">
        <v>42278</v>
      </c>
      <c r="F36" s="75">
        <v>42736</v>
      </c>
      <c r="G36" s="120" t="s">
        <v>276</v>
      </c>
      <c r="H36" s="109" t="s">
        <v>84</v>
      </c>
      <c r="I36" s="27" t="s">
        <v>245</v>
      </c>
      <c r="J36" s="84" t="s">
        <v>239</v>
      </c>
      <c r="K36" s="55" t="s">
        <v>50</v>
      </c>
      <c r="L36" s="62">
        <v>96975</v>
      </c>
      <c r="M36" s="52">
        <v>96960.99</v>
      </c>
      <c r="N36" s="246"/>
    </row>
    <row r="37" spans="1:14" s="13" customFormat="1" ht="50.1" customHeight="1" x14ac:dyDescent="0.25">
      <c r="A37" s="243"/>
      <c r="B37" s="243"/>
      <c r="C37" s="15" t="s">
        <v>228</v>
      </c>
      <c r="D37" s="20" t="s">
        <v>229</v>
      </c>
      <c r="E37" s="75">
        <v>42323</v>
      </c>
      <c r="F37" s="75">
        <v>43235</v>
      </c>
      <c r="G37" s="120" t="s">
        <v>268</v>
      </c>
      <c r="H37" s="109" t="s">
        <v>35</v>
      </c>
      <c r="I37" s="27" t="s">
        <v>196</v>
      </c>
      <c r="J37" s="84" t="s">
        <v>240</v>
      </c>
      <c r="K37" s="55" t="s">
        <v>13</v>
      </c>
      <c r="L37" s="62">
        <v>490082</v>
      </c>
      <c r="M37" s="52">
        <v>472990.45</v>
      </c>
      <c r="N37" s="246"/>
    </row>
    <row r="38" spans="1:14" s="13" customFormat="1" ht="50.1" customHeight="1" thickBot="1" x14ac:dyDescent="0.3">
      <c r="A38" s="244"/>
      <c r="B38" s="244"/>
      <c r="C38" s="16" t="s">
        <v>230</v>
      </c>
      <c r="D38" s="21" t="s">
        <v>231</v>
      </c>
      <c r="E38" s="76">
        <v>42262</v>
      </c>
      <c r="F38" s="76">
        <v>42993</v>
      </c>
      <c r="G38" s="121" t="s">
        <v>268</v>
      </c>
      <c r="H38" s="92" t="s">
        <v>241</v>
      </c>
      <c r="I38" s="92" t="s">
        <v>242</v>
      </c>
      <c r="J38" s="77" t="s">
        <v>243</v>
      </c>
      <c r="K38" s="56" t="s">
        <v>5</v>
      </c>
      <c r="L38" s="63">
        <v>321548</v>
      </c>
      <c r="M38" s="71">
        <v>268744.83999999997</v>
      </c>
      <c r="N38" s="247"/>
    </row>
    <row r="39" spans="1:14" s="13" customFormat="1" ht="50.1" customHeight="1" x14ac:dyDescent="0.25">
      <c r="A39" s="242">
        <v>2016</v>
      </c>
      <c r="B39" s="242">
        <v>4</v>
      </c>
      <c r="C39" s="14" t="s">
        <v>38</v>
      </c>
      <c r="D39" s="20" t="s">
        <v>42</v>
      </c>
      <c r="E39" s="75">
        <v>42566</v>
      </c>
      <c r="F39" s="75">
        <v>43419</v>
      </c>
      <c r="G39" s="120" t="s">
        <v>268</v>
      </c>
      <c r="H39" s="109" t="s">
        <v>47</v>
      </c>
      <c r="I39" s="27" t="s">
        <v>244</v>
      </c>
      <c r="J39" s="84" t="s">
        <v>274</v>
      </c>
      <c r="K39" s="55" t="s">
        <v>50</v>
      </c>
      <c r="L39" s="62">
        <v>87000</v>
      </c>
      <c r="M39" s="35">
        <v>67894.070000000007</v>
      </c>
      <c r="N39" s="245">
        <f>L39+L40+L41+L42</f>
        <v>226040</v>
      </c>
    </row>
    <row r="40" spans="1:14" s="13" customFormat="1" ht="50.1" customHeight="1" x14ac:dyDescent="0.25">
      <c r="A40" s="243"/>
      <c r="B40" s="243"/>
      <c r="C40" s="15" t="s">
        <v>39</v>
      </c>
      <c r="D40" s="20" t="s">
        <v>43</v>
      </c>
      <c r="E40" s="75">
        <v>42552</v>
      </c>
      <c r="F40" s="75">
        <v>42917</v>
      </c>
      <c r="G40" s="120" t="s">
        <v>268</v>
      </c>
      <c r="H40" s="109" t="s">
        <v>46</v>
      </c>
      <c r="I40" s="27" t="s">
        <v>246</v>
      </c>
      <c r="J40" s="84" t="s">
        <v>236</v>
      </c>
      <c r="K40" s="55" t="s">
        <v>7</v>
      </c>
      <c r="L40" s="62">
        <v>29990</v>
      </c>
      <c r="M40" s="52">
        <v>27720.45</v>
      </c>
      <c r="N40" s="246"/>
    </row>
    <row r="41" spans="1:14" s="13" customFormat="1" ht="50.1" customHeight="1" x14ac:dyDescent="0.25">
      <c r="A41" s="243"/>
      <c r="B41" s="243"/>
      <c r="C41" s="15" t="s">
        <v>40</v>
      </c>
      <c r="D41" s="20" t="s">
        <v>44</v>
      </c>
      <c r="E41" s="75">
        <v>42552</v>
      </c>
      <c r="F41" s="75">
        <v>43221</v>
      </c>
      <c r="G41" s="120" t="s">
        <v>268</v>
      </c>
      <c r="H41" s="109" t="s">
        <v>48</v>
      </c>
      <c r="I41" s="27" t="s">
        <v>196</v>
      </c>
      <c r="J41" s="84" t="s">
        <v>240</v>
      </c>
      <c r="K41" s="55" t="s">
        <v>50</v>
      </c>
      <c r="L41" s="62">
        <v>84000</v>
      </c>
      <c r="M41" s="52">
        <v>83163.959999999992</v>
      </c>
      <c r="N41" s="246"/>
    </row>
    <row r="42" spans="1:14" s="13" customFormat="1" ht="50.1" customHeight="1" thickBot="1" x14ac:dyDescent="0.3">
      <c r="A42" s="244"/>
      <c r="B42" s="244"/>
      <c r="C42" s="16" t="s">
        <v>41</v>
      </c>
      <c r="D42" s="21" t="s">
        <v>45</v>
      </c>
      <c r="E42" s="78">
        <v>42491</v>
      </c>
      <c r="F42" s="78">
        <v>42856</v>
      </c>
      <c r="G42" s="123" t="s">
        <v>268</v>
      </c>
      <c r="H42" s="92" t="s">
        <v>49</v>
      </c>
      <c r="I42" s="28" t="s">
        <v>128</v>
      </c>
      <c r="J42" s="77" t="s">
        <v>170</v>
      </c>
      <c r="K42" s="56" t="s">
        <v>7</v>
      </c>
      <c r="L42" s="63">
        <v>25050</v>
      </c>
      <c r="M42" s="71">
        <v>18829.330000000002</v>
      </c>
      <c r="N42" s="247"/>
    </row>
    <row r="43" spans="1:14" s="13" customFormat="1" ht="50.1" customHeight="1" x14ac:dyDescent="0.25">
      <c r="A43" s="242">
        <v>2017</v>
      </c>
      <c r="B43" s="242">
        <v>5</v>
      </c>
      <c r="C43" s="14" t="s">
        <v>51</v>
      </c>
      <c r="D43" s="22" t="s">
        <v>52</v>
      </c>
      <c r="E43" s="74">
        <v>42809</v>
      </c>
      <c r="F43" s="74">
        <v>43905</v>
      </c>
      <c r="G43" s="124" t="s">
        <v>268</v>
      </c>
      <c r="H43" s="110" t="s">
        <v>61</v>
      </c>
      <c r="I43" s="29" t="s">
        <v>129</v>
      </c>
      <c r="J43" s="86" t="s">
        <v>182</v>
      </c>
      <c r="K43" s="54" t="s">
        <v>13</v>
      </c>
      <c r="L43" s="64">
        <v>421650</v>
      </c>
      <c r="M43" s="35">
        <v>372667.12</v>
      </c>
      <c r="N43" s="245">
        <f>L43+L44+L45+L46+L47</f>
        <v>1305475</v>
      </c>
    </row>
    <row r="44" spans="1:14" s="13" customFormat="1" ht="50.1" customHeight="1" x14ac:dyDescent="0.25">
      <c r="A44" s="243"/>
      <c r="B44" s="243"/>
      <c r="C44" s="15" t="s">
        <v>53</v>
      </c>
      <c r="D44" s="20" t="s">
        <v>54</v>
      </c>
      <c r="E44" s="75">
        <v>42809</v>
      </c>
      <c r="F44" s="75">
        <v>43358</v>
      </c>
      <c r="G44" s="120" t="s">
        <v>268</v>
      </c>
      <c r="H44" s="109" t="s">
        <v>62</v>
      </c>
      <c r="I44" s="27" t="s">
        <v>129</v>
      </c>
      <c r="J44" s="84" t="s">
        <v>182</v>
      </c>
      <c r="K44" s="55" t="s">
        <v>50</v>
      </c>
      <c r="L44" s="62">
        <v>82194</v>
      </c>
      <c r="M44" s="52">
        <v>70616.19</v>
      </c>
      <c r="N44" s="246"/>
    </row>
    <row r="45" spans="1:14" s="13" customFormat="1" ht="50.1" customHeight="1" x14ac:dyDescent="0.25">
      <c r="A45" s="243"/>
      <c r="B45" s="243"/>
      <c r="C45" s="15" t="s">
        <v>55</v>
      </c>
      <c r="D45" s="20" t="s">
        <v>56</v>
      </c>
      <c r="E45" s="75">
        <v>42781</v>
      </c>
      <c r="F45" s="75">
        <v>43511</v>
      </c>
      <c r="G45" s="120" t="s">
        <v>268</v>
      </c>
      <c r="H45" s="109" t="s">
        <v>48</v>
      </c>
      <c r="I45" s="27" t="s">
        <v>196</v>
      </c>
      <c r="J45" s="84" t="s">
        <v>240</v>
      </c>
      <c r="K45" s="55" t="s">
        <v>13</v>
      </c>
      <c r="L45" s="62">
        <v>293925</v>
      </c>
      <c r="M45" s="52">
        <v>288608.18</v>
      </c>
      <c r="N45" s="246"/>
    </row>
    <row r="46" spans="1:14" s="13" customFormat="1" ht="50.1" customHeight="1" x14ac:dyDescent="0.25">
      <c r="A46" s="243"/>
      <c r="B46" s="243"/>
      <c r="C46" s="17" t="s">
        <v>57</v>
      </c>
      <c r="D46" s="23" t="s">
        <v>58</v>
      </c>
      <c r="E46" s="75">
        <v>43009</v>
      </c>
      <c r="F46" s="75">
        <v>44105</v>
      </c>
      <c r="G46" s="120" t="s">
        <v>268</v>
      </c>
      <c r="H46" s="111" t="s">
        <v>63</v>
      </c>
      <c r="I46" s="30" t="s">
        <v>129</v>
      </c>
      <c r="J46" s="87" t="s">
        <v>184</v>
      </c>
      <c r="K46" s="57" t="s">
        <v>13</v>
      </c>
      <c r="L46" s="65">
        <v>431700</v>
      </c>
      <c r="M46" s="52">
        <v>375251.95</v>
      </c>
      <c r="N46" s="246"/>
    </row>
    <row r="47" spans="1:14" s="13" customFormat="1" ht="50.1" customHeight="1" thickBot="1" x14ac:dyDescent="0.3">
      <c r="A47" s="244"/>
      <c r="B47" s="244"/>
      <c r="C47" s="16" t="s">
        <v>59</v>
      </c>
      <c r="D47" s="21" t="s">
        <v>60</v>
      </c>
      <c r="E47" s="76">
        <v>43009</v>
      </c>
      <c r="F47" s="76">
        <v>43586</v>
      </c>
      <c r="G47" s="121" t="s">
        <v>268</v>
      </c>
      <c r="H47" s="92" t="s">
        <v>64</v>
      </c>
      <c r="I47" s="28" t="s">
        <v>129</v>
      </c>
      <c r="J47" s="77" t="s">
        <v>247</v>
      </c>
      <c r="K47" s="56" t="s">
        <v>50</v>
      </c>
      <c r="L47" s="63">
        <v>76006</v>
      </c>
      <c r="M47" s="71">
        <v>60346.239999999998</v>
      </c>
      <c r="N47" s="247"/>
    </row>
    <row r="48" spans="1:14" s="13" customFormat="1" ht="50.1" customHeight="1" x14ac:dyDescent="0.25">
      <c r="A48" s="243">
        <v>2018</v>
      </c>
      <c r="B48" s="243">
        <v>9</v>
      </c>
      <c r="C48" s="17" t="s">
        <v>65</v>
      </c>
      <c r="D48" s="24" t="s">
        <v>66</v>
      </c>
      <c r="E48" s="75">
        <v>43221</v>
      </c>
      <c r="F48" s="75">
        <v>43952</v>
      </c>
      <c r="G48" s="120" t="s">
        <v>268</v>
      </c>
      <c r="H48" s="109" t="s">
        <v>62</v>
      </c>
      <c r="I48" s="27" t="s">
        <v>129</v>
      </c>
      <c r="J48" s="84" t="s">
        <v>182</v>
      </c>
      <c r="K48" s="58" t="s">
        <v>13</v>
      </c>
      <c r="L48" s="66">
        <v>241660</v>
      </c>
      <c r="M48" s="47">
        <v>209375.32</v>
      </c>
      <c r="N48" s="246">
        <f>L48+L49+L50+L51+L52+L53+L54+L55+L56</f>
        <v>2076524.3599999999</v>
      </c>
    </row>
    <row r="49" spans="1:14" s="13" customFormat="1" ht="50.1" customHeight="1" x14ac:dyDescent="0.25">
      <c r="A49" s="243"/>
      <c r="B49" s="243"/>
      <c r="C49" s="15" t="s">
        <v>67</v>
      </c>
      <c r="D49" s="24" t="s">
        <v>68</v>
      </c>
      <c r="E49" s="75">
        <v>43282</v>
      </c>
      <c r="F49" s="75">
        <v>44197</v>
      </c>
      <c r="G49" s="120" t="s">
        <v>268</v>
      </c>
      <c r="H49" s="93" t="s">
        <v>83</v>
      </c>
      <c r="I49" s="31" t="s">
        <v>128</v>
      </c>
      <c r="J49" s="88" t="s">
        <v>179</v>
      </c>
      <c r="K49" s="58" t="s">
        <v>13</v>
      </c>
      <c r="L49" s="66">
        <v>367500</v>
      </c>
      <c r="M49" s="70">
        <v>256053.11</v>
      </c>
      <c r="N49" s="246"/>
    </row>
    <row r="50" spans="1:14" s="13" customFormat="1" ht="50.1" customHeight="1" x14ac:dyDescent="0.25">
      <c r="A50" s="243"/>
      <c r="B50" s="243"/>
      <c r="C50" s="15" t="s">
        <v>69</v>
      </c>
      <c r="D50" s="24" t="s">
        <v>70</v>
      </c>
      <c r="E50" s="75">
        <v>43205</v>
      </c>
      <c r="F50" s="75">
        <v>43661</v>
      </c>
      <c r="G50" s="120" t="s">
        <v>268</v>
      </c>
      <c r="H50" s="93" t="s">
        <v>84</v>
      </c>
      <c r="I50" s="31" t="s">
        <v>245</v>
      </c>
      <c r="J50" s="88" t="s">
        <v>239</v>
      </c>
      <c r="K50" s="58" t="s">
        <v>13</v>
      </c>
      <c r="L50" s="66">
        <v>263625</v>
      </c>
      <c r="M50" s="70">
        <v>243192.83</v>
      </c>
      <c r="N50" s="246"/>
    </row>
    <row r="51" spans="1:14" s="13" customFormat="1" ht="50.1" customHeight="1" x14ac:dyDescent="0.25">
      <c r="A51" s="243"/>
      <c r="B51" s="243"/>
      <c r="C51" s="15" t="s">
        <v>71</v>
      </c>
      <c r="D51" s="24" t="s">
        <v>72</v>
      </c>
      <c r="E51" s="75">
        <v>43235</v>
      </c>
      <c r="F51" s="75">
        <v>43966</v>
      </c>
      <c r="G51" s="120" t="s">
        <v>268</v>
      </c>
      <c r="H51" s="93" t="s">
        <v>263</v>
      </c>
      <c r="I51" s="30" t="s">
        <v>129</v>
      </c>
      <c r="J51" s="88" t="s">
        <v>248</v>
      </c>
      <c r="K51" s="58" t="s">
        <v>5</v>
      </c>
      <c r="L51" s="66">
        <v>280417</v>
      </c>
      <c r="M51" s="70">
        <v>232386.76</v>
      </c>
      <c r="N51" s="246"/>
    </row>
    <row r="52" spans="1:14" s="13" customFormat="1" ht="50.1" customHeight="1" x14ac:dyDescent="0.25">
      <c r="A52" s="243"/>
      <c r="B52" s="243"/>
      <c r="C52" s="15" t="s">
        <v>73</v>
      </c>
      <c r="D52" s="24" t="s">
        <v>74</v>
      </c>
      <c r="E52" s="75">
        <v>43435</v>
      </c>
      <c r="F52" s="75">
        <v>43800</v>
      </c>
      <c r="G52" s="120" t="s">
        <v>268</v>
      </c>
      <c r="H52" s="93" t="s">
        <v>262</v>
      </c>
      <c r="I52" s="31" t="s">
        <v>249</v>
      </c>
      <c r="J52" s="88" t="s">
        <v>250</v>
      </c>
      <c r="K52" s="58" t="s">
        <v>7</v>
      </c>
      <c r="L52" s="66">
        <v>29960</v>
      </c>
      <c r="M52" s="70">
        <v>17844.75</v>
      </c>
      <c r="N52" s="246"/>
    </row>
    <row r="53" spans="1:14" s="13" customFormat="1" ht="50.1" customHeight="1" x14ac:dyDescent="0.25">
      <c r="A53" s="243"/>
      <c r="B53" s="243"/>
      <c r="C53" s="15" t="s">
        <v>75</v>
      </c>
      <c r="D53" s="24" t="s">
        <v>76</v>
      </c>
      <c r="E53" s="75">
        <v>43327</v>
      </c>
      <c r="F53" s="75">
        <v>43876</v>
      </c>
      <c r="G53" s="120" t="s">
        <v>268</v>
      </c>
      <c r="H53" s="93" t="s">
        <v>261</v>
      </c>
      <c r="I53" s="93" t="s">
        <v>251</v>
      </c>
      <c r="J53" s="88" t="s">
        <v>251</v>
      </c>
      <c r="K53" s="58" t="s">
        <v>50</v>
      </c>
      <c r="L53" s="66">
        <v>81000</v>
      </c>
      <c r="M53" s="70">
        <v>65851.12</v>
      </c>
      <c r="N53" s="246"/>
    </row>
    <row r="54" spans="1:14" s="13" customFormat="1" ht="50.1" customHeight="1" x14ac:dyDescent="0.25">
      <c r="A54" s="243"/>
      <c r="B54" s="243"/>
      <c r="C54" s="15" t="s">
        <v>77</v>
      </c>
      <c r="D54" s="24" t="s">
        <v>78</v>
      </c>
      <c r="E54" s="75">
        <v>43405</v>
      </c>
      <c r="F54" s="75">
        <v>44378</v>
      </c>
      <c r="G54" s="125" t="s">
        <v>277</v>
      </c>
      <c r="H54" s="93" t="s">
        <v>96</v>
      </c>
      <c r="I54" s="93" t="s">
        <v>252</v>
      </c>
      <c r="J54" s="88" t="s">
        <v>253</v>
      </c>
      <c r="K54" s="58" t="s">
        <v>5</v>
      </c>
      <c r="L54" s="66">
        <v>309647.68</v>
      </c>
      <c r="M54" s="70">
        <v>184772.42</v>
      </c>
      <c r="N54" s="246"/>
    </row>
    <row r="55" spans="1:14" s="13" customFormat="1" ht="50.1" customHeight="1" x14ac:dyDescent="0.25">
      <c r="A55" s="243"/>
      <c r="B55" s="243"/>
      <c r="C55" s="15" t="s">
        <v>79</v>
      </c>
      <c r="D55" s="25" t="s">
        <v>80</v>
      </c>
      <c r="E55" s="75">
        <v>43388</v>
      </c>
      <c r="F55" s="75">
        <v>43845</v>
      </c>
      <c r="G55" s="120" t="s">
        <v>268</v>
      </c>
      <c r="H55" s="112" t="s">
        <v>35</v>
      </c>
      <c r="I55" s="32" t="s">
        <v>196</v>
      </c>
      <c r="J55" s="89" t="s">
        <v>240</v>
      </c>
      <c r="K55" s="59" t="s">
        <v>7</v>
      </c>
      <c r="L55" s="67">
        <v>30000</v>
      </c>
      <c r="M55" s="70">
        <v>29276.51</v>
      </c>
      <c r="N55" s="246"/>
    </row>
    <row r="56" spans="1:14" s="13" customFormat="1" ht="50.1" customHeight="1" thickBot="1" x14ac:dyDescent="0.3">
      <c r="A56" s="243"/>
      <c r="B56" s="243"/>
      <c r="C56" s="18" t="s">
        <v>81</v>
      </c>
      <c r="D56" s="26" t="s">
        <v>82</v>
      </c>
      <c r="E56" s="78">
        <v>43435</v>
      </c>
      <c r="F56" s="78">
        <v>44713</v>
      </c>
      <c r="G56" s="126" t="s">
        <v>277</v>
      </c>
      <c r="H56" s="113" t="s">
        <v>187</v>
      </c>
      <c r="I56" s="33" t="s">
        <v>191</v>
      </c>
      <c r="J56" s="90" t="s">
        <v>192</v>
      </c>
      <c r="K56" s="60" t="s">
        <v>85</v>
      </c>
      <c r="L56" s="68">
        <v>472714.68</v>
      </c>
      <c r="M56" s="73">
        <v>298823.88</v>
      </c>
      <c r="N56" s="246"/>
    </row>
    <row r="57" spans="1:14" s="2" customFormat="1" ht="50.1" customHeight="1" x14ac:dyDescent="0.25">
      <c r="A57" s="242">
        <v>2019</v>
      </c>
      <c r="B57" s="242">
        <v>5</v>
      </c>
      <c r="C57" s="14" t="s">
        <v>86</v>
      </c>
      <c r="D57" s="48" t="s">
        <v>4</v>
      </c>
      <c r="E57" s="74">
        <v>43497</v>
      </c>
      <c r="F57" s="74">
        <v>44348</v>
      </c>
      <c r="G57" s="127" t="s">
        <v>277</v>
      </c>
      <c r="H57" s="110" t="s">
        <v>260</v>
      </c>
      <c r="I57" s="101" t="s">
        <v>163</v>
      </c>
      <c r="J57" s="86" t="s">
        <v>254</v>
      </c>
      <c r="K57" s="54" t="s">
        <v>5</v>
      </c>
      <c r="L57" s="64">
        <v>368514.68</v>
      </c>
      <c r="M57" s="35">
        <v>296656.15999999997</v>
      </c>
      <c r="N57" s="245">
        <f>L57+L58+L59+L60+L61</f>
        <v>689854.67999999993</v>
      </c>
    </row>
    <row r="58" spans="1:14" s="2" customFormat="1" ht="50.1" customHeight="1" x14ac:dyDescent="0.25">
      <c r="A58" s="243"/>
      <c r="B58" s="243"/>
      <c r="C58" s="15" t="s">
        <v>87</v>
      </c>
      <c r="D58" s="49" t="s">
        <v>6</v>
      </c>
      <c r="E58" s="75">
        <v>43739</v>
      </c>
      <c r="F58" s="75">
        <v>44105</v>
      </c>
      <c r="G58" s="120" t="s">
        <v>268</v>
      </c>
      <c r="H58" s="109" t="s">
        <v>32</v>
      </c>
      <c r="I58" s="27" t="s">
        <v>245</v>
      </c>
      <c r="J58" s="84" t="s">
        <v>255</v>
      </c>
      <c r="K58" s="55" t="s">
        <v>7</v>
      </c>
      <c r="L58" s="62">
        <v>45000</v>
      </c>
      <c r="M58" s="52">
        <v>41852</v>
      </c>
      <c r="N58" s="246"/>
    </row>
    <row r="59" spans="1:14" s="2" customFormat="1" ht="69.95" customHeight="1" x14ac:dyDescent="0.25">
      <c r="A59" s="243"/>
      <c r="B59" s="243"/>
      <c r="C59" s="15" t="s">
        <v>88</v>
      </c>
      <c r="D59" s="50" t="s">
        <v>8</v>
      </c>
      <c r="E59" s="75">
        <v>43739</v>
      </c>
      <c r="F59" s="75">
        <v>44470</v>
      </c>
      <c r="G59" s="128" t="s">
        <v>277</v>
      </c>
      <c r="H59" s="111" t="s">
        <v>33</v>
      </c>
      <c r="I59" s="31" t="s">
        <v>128</v>
      </c>
      <c r="J59" s="87" t="s">
        <v>256</v>
      </c>
      <c r="K59" s="57" t="s">
        <v>5</v>
      </c>
      <c r="L59" s="65">
        <v>186400</v>
      </c>
      <c r="M59" s="52">
        <v>74414.55</v>
      </c>
      <c r="N59" s="246"/>
    </row>
    <row r="60" spans="1:14" s="2" customFormat="1" ht="50.1" customHeight="1" x14ac:dyDescent="0.25">
      <c r="A60" s="243"/>
      <c r="B60" s="243"/>
      <c r="C60" s="15" t="s">
        <v>89</v>
      </c>
      <c r="D60" s="50" t="s">
        <v>9</v>
      </c>
      <c r="E60" s="75">
        <v>43525</v>
      </c>
      <c r="F60" s="75">
        <v>43891</v>
      </c>
      <c r="G60" s="120" t="s">
        <v>268</v>
      </c>
      <c r="H60" s="111" t="s">
        <v>34</v>
      </c>
      <c r="I60" s="31" t="s">
        <v>128</v>
      </c>
      <c r="J60" s="87" t="s">
        <v>257</v>
      </c>
      <c r="K60" s="57" t="s">
        <v>7</v>
      </c>
      <c r="L60" s="65">
        <v>45000</v>
      </c>
      <c r="M60" s="52">
        <v>44893.41</v>
      </c>
      <c r="N60" s="246"/>
    </row>
    <row r="61" spans="1:14" s="2" customFormat="1" ht="50.1" customHeight="1" thickBot="1" x14ac:dyDescent="0.3">
      <c r="A61" s="244"/>
      <c r="B61" s="244"/>
      <c r="C61" s="19" t="s">
        <v>90</v>
      </c>
      <c r="D61" s="51" t="s">
        <v>10</v>
      </c>
      <c r="E61" s="76">
        <v>43800</v>
      </c>
      <c r="F61" s="76">
        <v>44166</v>
      </c>
      <c r="G61" s="129" t="s">
        <v>278</v>
      </c>
      <c r="H61" s="114" t="s">
        <v>259</v>
      </c>
      <c r="I61" s="34" t="s">
        <v>128</v>
      </c>
      <c r="J61" s="91" t="s">
        <v>258</v>
      </c>
      <c r="K61" s="61" t="s">
        <v>7</v>
      </c>
      <c r="L61" s="69">
        <v>44940</v>
      </c>
      <c r="M61" s="71">
        <v>33731.86</v>
      </c>
      <c r="N61" s="247"/>
    </row>
    <row r="62" spans="1:14" s="2" customFormat="1" ht="69.95" customHeight="1" x14ac:dyDescent="0.25">
      <c r="A62" s="243">
        <v>2020</v>
      </c>
      <c r="B62" s="243">
        <v>5</v>
      </c>
      <c r="C62" s="17" t="s">
        <v>91</v>
      </c>
      <c r="D62" s="20" t="s">
        <v>11</v>
      </c>
      <c r="E62" s="75">
        <v>43891</v>
      </c>
      <c r="F62" s="75">
        <v>44256</v>
      </c>
      <c r="G62" s="125" t="s">
        <v>277</v>
      </c>
      <c r="H62" s="109" t="s">
        <v>265</v>
      </c>
      <c r="I62" s="27" t="s">
        <v>246</v>
      </c>
      <c r="J62" s="84" t="s">
        <v>180</v>
      </c>
      <c r="K62" s="55" t="s">
        <v>7</v>
      </c>
      <c r="L62" s="62">
        <v>41000</v>
      </c>
      <c r="M62" s="72">
        <v>35433.33</v>
      </c>
      <c r="N62" s="246">
        <f>L62+L63+L64+L65+L66</f>
        <v>1311394.6800000002</v>
      </c>
    </row>
    <row r="63" spans="1:14" s="2" customFormat="1" ht="80.099999999999994" customHeight="1" x14ac:dyDescent="0.25">
      <c r="A63" s="243"/>
      <c r="B63" s="243"/>
      <c r="C63" s="15" t="s">
        <v>92</v>
      </c>
      <c r="D63" s="96" t="s">
        <v>12</v>
      </c>
      <c r="E63" s="75">
        <v>43862</v>
      </c>
      <c r="F63" s="75">
        <v>44835</v>
      </c>
      <c r="G63" s="128" t="s">
        <v>277</v>
      </c>
      <c r="H63" s="115" t="s">
        <v>264</v>
      </c>
      <c r="I63" s="102" t="s">
        <v>196</v>
      </c>
      <c r="J63" s="98" t="s">
        <v>248</v>
      </c>
      <c r="K63" s="99" t="s">
        <v>13</v>
      </c>
      <c r="L63" s="100">
        <v>754390</v>
      </c>
      <c r="M63" s="52">
        <v>74319.67</v>
      </c>
      <c r="N63" s="246"/>
    </row>
    <row r="64" spans="1:14" s="2" customFormat="1" ht="50.1" customHeight="1" x14ac:dyDescent="0.25">
      <c r="A64" s="243"/>
      <c r="B64" s="243"/>
      <c r="C64" s="15" t="s">
        <v>93</v>
      </c>
      <c r="D64" s="20" t="s">
        <v>14</v>
      </c>
      <c r="E64" s="75">
        <v>44075</v>
      </c>
      <c r="F64" s="75">
        <v>44440</v>
      </c>
      <c r="G64" s="125" t="s">
        <v>277</v>
      </c>
      <c r="H64" s="109" t="s">
        <v>260</v>
      </c>
      <c r="I64" s="103" t="s">
        <v>163</v>
      </c>
      <c r="J64" s="84" t="s">
        <v>254</v>
      </c>
      <c r="K64" s="55" t="s">
        <v>7</v>
      </c>
      <c r="L64" s="62">
        <v>47929.68</v>
      </c>
      <c r="M64" s="52">
        <v>41547</v>
      </c>
      <c r="N64" s="246"/>
    </row>
    <row r="65" spans="1:14" s="2" customFormat="1" ht="50.1" customHeight="1" x14ac:dyDescent="0.25">
      <c r="A65" s="243"/>
      <c r="B65" s="243"/>
      <c r="C65" s="15" t="s">
        <v>94</v>
      </c>
      <c r="D65" s="96" t="s">
        <v>15</v>
      </c>
      <c r="E65" s="75">
        <v>44150</v>
      </c>
      <c r="F65" s="75">
        <v>44910</v>
      </c>
      <c r="G65" s="128" t="s">
        <v>277</v>
      </c>
      <c r="H65" s="115" t="s">
        <v>266</v>
      </c>
      <c r="I65" s="97" t="s">
        <v>246</v>
      </c>
      <c r="J65" s="98" t="s">
        <v>213</v>
      </c>
      <c r="K65" s="99" t="s">
        <v>5</v>
      </c>
      <c r="L65" s="100">
        <v>423125</v>
      </c>
      <c r="M65" s="52">
        <v>0</v>
      </c>
      <c r="N65" s="246"/>
    </row>
    <row r="66" spans="1:14" s="2" customFormat="1" ht="50.1" customHeight="1" thickBot="1" x14ac:dyDescent="0.3">
      <c r="A66" s="243"/>
      <c r="B66" s="244"/>
      <c r="C66" s="19" t="s">
        <v>95</v>
      </c>
      <c r="D66" s="21" t="s">
        <v>16</v>
      </c>
      <c r="E66" s="75">
        <v>44027</v>
      </c>
      <c r="F66" s="75">
        <v>44392</v>
      </c>
      <c r="G66" s="126" t="s">
        <v>277</v>
      </c>
      <c r="H66" s="92" t="s">
        <v>35</v>
      </c>
      <c r="I66" s="28" t="s">
        <v>196</v>
      </c>
      <c r="J66" s="77" t="s">
        <v>240</v>
      </c>
      <c r="K66" s="56" t="s">
        <v>7</v>
      </c>
      <c r="L66" s="63">
        <v>44950</v>
      </c>
      <c r="M66" s="71">
        <v>21387.52</v>
      </c>
      <c r="N66" s="247"/>
    </row>
    <row r="67" spans="1:14" s="105" customFormat="1" ht="50.1" customHeight="1" thickBot="1" x14ac:dyDescent="0.3">
      <c r="A67" s="189" t="s">
        <v>0</v>
      </c>
      <c r="B67" s="106">
        <f>SUM(B5:B66)</f>
        <v>62</v>
      </c>
      <c r="C67" s="262" t="s">
        <v>306</v>
      </c>
      <c r="D67" s="263"/>
      <c r="E67" s="263"/>
      <c r="F67" s="263"/>
      <c r="G67" s="263"/>
      <c r="H67" s="263"/>
      <c r="I67" s="263"/>
      <c r="J67" s="263"/>
      <c r="K67" s="264"/>
      <c r="L67" s="116">
        <f>SUM(L5:L66)</f>
        <v>11250671.719999999</v>
      </c>
      <c r="M67" s="117">
        <f>SUM(M5:M66)</f>
        <v>8678756.5100000016</v>
      </c>
      <c r="N67" s="118">
        <f>N5+N8+N11+N26+N32+N39+N43+N48+N57+N62</f>
        <v>11250671.719999999</v>
      </c>
    </row>
    <row r="68" spans="1:14" ht="16.5" thickBot="1" x14ac:dyDescent="0.3"/>
    <row r="69" spans="1:14" ht="30" customHeight="1" thickBot="1" x14ac:dyDescent="0.45">
      <c r="A69" s="250" t="s">
        <v>279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2"/>
    </row>
  </sheetData>
  <autoFilter ref="A4:N67" xr:uid="{00000000-0009-0000-0000-000000000000}"/>
  <mergeCells count="35">
    <mergeCell ref="A1:N1"/>
    <mergeCell ref="A2:N2"/>
    <mergeCell ref="A3:N3"/>
    <mergeCell ref="C67:K67"/>
    <mergeCell ref="A8:A10"/>
    <mergeCell ref="B8:B10"/>
    <mergeCell ref="N8:N10"/>
    <mergeCell ref="A5:A7"/>
    <mergeCell ref="A11:A25"/>
    <mergeCell ref="B11:B25"/>
    <mergeCell ref="N11:N25"/>
    <mergeCell ref="A26:A31"/>
    <mergeCell ref="B26:B31"/>
    <mergeCell ref="N26:N31"/>
    <mergeCell ref="A32:A38"/>
    <mergeCell ref="B32:B38"/>
    <mergeCell ref="A48:A56"/>
    <mergeCell ref="A39:A42"/>
    <mergeCell ref="B39:B42"/>
    <mergeCell ref="N39:N42"/>
    <mergeCell ref="B48:B56"/>
    <mergeCell ref="N48:N56"/>
    <mergeCell ref="A69:N69"/>
    <mergeCell ref="A57:A61"/>
    <mergeCell ref="B57:B61"/>
    <mergeCell ref="A62:A66"/>
    <mergeCell ref="B62:B66"/>
    <mergeCell ref="N57:N61"/>
    <mergeCell ref="N62:N66"/>
    <mergeCell ref="A43:A47"/>
    <mergeCell ref="B43:B47"/>
    <mergeCell ref="N43:N47"/>
    <mergeCell ref="N32:N38"/>
    <mergeCell ref="B5:B7"/>
    <mergeCell ref="N5:N7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13"/>
  <sheetViews>
    <sheetView zoomScale="80" zoomScaleNormal="80" workbookViewId="0">
      <selection activeCell="J4" sqref="J4"/>
    </sheetView>
  </sheetViews>
  <sheetFormatPr defaultRowHeight="15" x14ac:dyDescent="0.25"/>
  <cols>
    <col min="1" max="1" width="14.7109375" customWidth="1"/>
    <col min="2" max="2" width="13.7109375" customWidth="1"/>
    <col min="3" max="3" width="17.85546875" customWidth="1"/>
    <col min="4" max="4" width="52.85546875" customWidth="1"/>
    <col min="5" max="7" width="15.7109375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3" width="17.7109375" customWidth="1"/>
    <col min="14" max="14" width="20.7109375" customWidth="1"/>
  </cols>
  <sheetData>
    <row r="1" spans="1:14" s="4" customFormat="1" ht="30" customHeight="1" thickBot="1" x14ac:dyDescent="0.25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s="2" customFormat="1" ht="30" customHeight="1" thickBot="1" x14ac:dyDescent="0.3">
      <c r="A2" s="256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1:14" s="2" customFormat="1" ht="30" customHeight="1" thickBot="1" x14ac:dyDescent="0.3">
      <c r="A3" s="259" t="s">
        <v>304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1"/>
    </row>
    <row r="4" spans="1:14" s="5" customFormat="1" ht="85.5" customHeight="1" thickBot="1" x14ac:dyDescent="0.3">
      <c r="A4" s="143" t="s">
        <v>3</v>
      </c>
      <c r="B4" s="135" t="s">
        <v>17</v>
      </c>
      <c r="C4" s="143" t="s">
        <v>37</v>
      </c>
      <c r="D4" s="135" t="s">
        <v>18</v>
      </c>
      <c r="E4" s="143" t="s">
        <v>130</v>
      </c>
      <c r="F4" s="135" t="s">
        <v>131</v>
      </c>
      <c r="G4" s="143" t="s">
        <v>275</v>
      </c>
      <c r="H4" s="135" t="s">
        <v>36</v>
      </c>
      <c r="I4" s="143" t="s">
        <v>118</v>
      </c>
      <c r="J4" s="135" t="s">
        <v>171</v>
      </c>
      <c r="K4" s="143" t="s">
        <v>19</v>
      </c>
      <c r="L4" s="135" t="s">
        <v>116</v>
      </c>
      <c r="M4" s="143" t="s">
        <v>115</v>
      </c>
      <c r="N4" s="136" t="s">
        <v>117</v>
      </c>
    </row>
    <row r="5" spans="1:14" s="107" customFormat="1" ht="99.95" customHeight="1" thickBot="1" x14ac:dyDescent="0.3">
      <c r="A5" s="45">
        <v>2012</v>
      </c>
      <c r="B5" s="160">
        <v>1</v>
      </c>
      <c r="C5" s="161" t="s">
        <v>280</v>
      </c>
      <c r="D5" s="162" t="s">
        <v>282</v>
      </c>
      <c r="E5" s="163">
        <v>41078</v>
      </c>
      <c r="F5" s="163">
        <v>41323</v>
      </c>
      <c r="G5" s="122" t="s">
        <v>268</v>
      </c>
      <c r="H5" s="164" t="s">
        <v>281</v>
      </c>
      <c r="I5" s="161" t="s">
        <v>167</v>
      </c>
      <c r="J5" s="187" t="s">
        <v>296</v>
      </c>
      <c r="K5" s="165" t="s">
        <v>293</v>
      </c>
      <c r="L5" s="166">
        <v>185797</v>
      </c>
      <c r="M5" s="167">
        <v>176097.47</v>
      </c>
      <c r="N5" s="168">
        <f>L5</f>
        <v>185797</v>
      </c>
    </row>
    <row r="6" spans="1:14" s="107" customFormat="1" ht="99.95" customHeight="1" thickBot="1" x14ac:dyDescent="0.3">
      <c r="A6" s="151">
        <v>2013</v>
      </c>
      <c r="B6" s="152">
        <v>1</v>
      </c>
      <c r="C6" s="153" t="s">
        <v>283</v>
      </c>
      <c r="D6" s="10" t="s">
        <v>284</v>
      </c>
      <c r="E6" s="156">
        <v>41443</v>
      </c>
      <c r="F6" s="156">
        <v>41777</v>
      </c>
      <c r="G6" s="157" t="s">
        <v>268</v>
      </c>
      <c r="H6" s="42" t="s">
        <v>290</v>
      </c>
      <c r="I6" s="153" t="s">
        <v>246</v>
      </c>
      <c r="J6" s="188" t="s">
        <v>297</v>
      </c>
      <c r="K6" s="159" t="s">
        <v>294</v>
      </c>
      <c r="L6" s="170">
        <v>334101.7</v>
      </c>
      <c r="M6" s="170">
        <v>330355.14</v>
      </c>
      <c r="N6" s="158">
        <f>L6</f>
        <v>334101.7</v>
      </c>
    </row>
    <row r="7" spans="1:14" s="107" customFormat="1" ht="99.95" customHeight="1" x14ac:dyDescent="0.25">
      <c r="A7" s="267">
        <v>2015</v>
      </c>
      <c r="B7" s="267">
        <v>2</v>
      </c>
      <c r="C7" s="17" t="s">
        <v>285</v>
      </c>
      <c r="D7" s="154" t="s">
        <v>287</v>
      </c>
      <c r="E7" s="155">
        <v>42216</v>
      </c>
      <c r="F7" s="155">
        <v>42490</v>
      </c>
      <c r="G7" s="120" t="s">
        <v>268</v>
      </c>
      <c r="H7" s="139" t="s">
        <v>286</v>
      </c>
      <c r="I7" s="14" t="s">
        <v>298</v>
      </c>
      <c r="J7" s="14" t="s">
        <v>299</v>
      </c>
      <c r="K7" s="142" t="s">
        <v>294</v>
      </c>
      <c r="L7" s="134">
        <v>913073.43</v>
      </c>
      <c r="M7" s="169">
        <v>900917.7</v>
      </c>
      <c r="N7" s="266">
        <f>L7+L8</f>
        <v>1313347.05</v>
      </c>
    </row>
    <row r="8" spans="1:14" s="107" customFormat="1" ht="99.95" customHeight="1" thickBot="1" x14ac:dyDescent="0.3">
      <c r="A8" s="267"/>
      <c r="B8" s="267"/>
      <c r="C8" s="18" t="s">
        <v>288</v>
      </c>
      <c r="D8" s="171" t="s">
        <v>289</v>
      </c>
      <c r="E8" s="172">
        <v>42216</v>
      </c>
      <c r="F8" s="172">
        <v>42490</v>
      </c>
      <c r="G8" s="123" t="s">
        <v>268</v>
      </c>
      <c r="H8" s="173" t="s">
        <v>291</v>
      </c>
      <c r="I8" s="17" t="s">
        <v>249</v>
      </c>
      <c r="J8" s="17" t="s">
        <v>300</v>
      </c>
      <c r="K8" s="174" t="s">
        <v>293</v>
      </c>
      <c r="L8" s="175">
        <v>400273.62</v>
      </c>
      <c r="M8" s="176">
        <v>387650.92</v>
      </c>
      <c r="N8" s="267"/>
    </row>
    <row r="9" spans="1:14" s="2" customFormat="1" ht="99.95" customHeight="1" thickBot="1" x14ac:dyDescent="0.3">
      <c r="A9" s="6">
        <v>2017</v>
      </c>
      <c r="B9" s="178">
        <v>1</v>
      </c>
      <c r="C9" s="179" t="s">
        <v>295</v>
      </c>
      <c r="D9" s="180" t="s">
        <v>21</v>
      </c>
      <c r="E9" s="156">
        <v>43070</v>
      </c>
      <c r="F9" s="156">
        <v>43800</v>
      </c>
      <c r="G9" s="157" t="s">
        <v>268</v>
      </c>
      <c r="H9" s="181" t="s">
        <v>188</v>
      </c>
      <c r="I9" s="159" t="s">
        <v>163</v>
      </c>
      <c r="J9" s="182" t="s">
        <v>177</v>
      </c>
      <c r="K9" s="159" t="s">
        <v>23</v>
      </c>
      <c r="L9" s="170">
        <v>5128537.33</v>
      </c>
      <c r="M9" s="170">
        <v>5126706.03</v>
      </c>
      <c r="N9" s="158">
        <f>L9</f>
        <v>5128537.33</v>
      </c>
    </row>
    <row r="10" spans="1:14" s="2" customFormat="1" ht="99.95" customHeight="1" thickBot="1" x14ac:dyDescent="0.3">
      <c r="A10" s="43">
        <v>2018</v>
      </c>
      <c r="B10" s="144">
        <v>1</v>
      </c>
      <c r="C10" s="39" t="s">
        <v>97</v>
      </c>
      <c r="D10" s="133" t="s">
        <v>22</v>
      </c>
      <c r="E10" s="177">
        <v>43274</v>
      </c>
      <c r="F10" s="177">
        <v>43913</v>
      </c>
      <c r="G10" s="121" t="s">
        <v>268</v>
      </c>
      <c r="H10" s="146" t="s">
        <v>292</v>
      </c>
      <c r="I10" s="9" t="s">
        <v>301</v>
      </c>
      <c r="J10" s="149" t="s">
        <v>302</v>
      </c>
      <c r="K10" s="95" t="s">
        <v>24</v>
      </c>
      <c r="L10" s="134">
        <v>1501375.73</v>
      </c>
      <c r="M10" s="183">
        <v>1479349.41</v>
      </c>
      <c r="N10" s="158">
        <f>L10</f>
        <v>1501375.73</v>
      </c>
    </row>
    <row r="11" spans="1:14" s="3" customFormat="1" ht="50.1" customHeight="1" thickBot="1" x14ac:dyDescent="0.3">
      <c r="A11" s="189" t="s">
        <v>0</v>
      </c>
      <c r="B11" s="106">
        <f>SUM(B5:B10)</f>
        <v>6</v>
      </c>
      <c r="C11" s="262" t="s">
        <v>306</v>
      </c>
      <c r="D11" s="263"/>
      <c r="E11" s="263"/>
      <c r="F11" s="263"/>
      <c r="G11" s="263"/>
      <c r="H11" s="263"/>
      <c r="I11" s="263"/>
      <c r="J11" s="263"/>
      <c r="K11" s="264"/>
      <c r="L11" s="186">
        <f>SUM(L5:L10)</f>
        <v>8463158.8100000005</v>
      </c>
      <c r="M11" s="184">
        <f>SUM(M5:M10)</f>
        <v>8401076.6699999999</v>
      </c>
      <c r="N11" s="185">
        <f>SUM(N5:N10)</f>
        <v>8463158.8100000005</v>
      </c>
    </row>
    <row r="12" spans="1:14" ht="15.75" thickBot="1" x14ac:dyDescent="0.3"/>
    <row r="13" spans="1:14" ht="30" customHeight="1" thickBot="1" x14ac:dyDescent="0.45">
      <c r="A13" s="250" t="s">
        <v>279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2"/>
    </row>
  </sheetData>
  <mergeCells count="8">
    <mergeCell ref="N7:N8"/>
    <mergeCell ref="A13:N13"/>
    <mergeCell ref="C11:K11"/>
    <mergeCell ref="A1:N1"/>
    <mergeCell ref="A2:N2"/>
    <mergeCell ref="A3:N3"/>
    <mergeCell ref="A7:A8"/>
    <mergeCell ref="B7:B8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9"/>
  <sheetViews>
    <sheetView zoomScale="80" zoomScaleNormal="80" workbookViewId="0">
      <selection activeCell="A7" sqref="A7"/>
    </sheetView>
  </sheetViews>
  <sheetFormatPr defaultRowHeight="15" x14ac:dyDescent="0.25"/>
  <cols>
    <col min="1" max="1" width="14.7109375" customWidth="1"/>
    <col min="2" max="2" width="13.7109375" customWidth="1"/>
    <col min="3" max="3" width="17.85546875" customWidth="1"/>
    <col min="4" max="4" width="52.85546875" customWidth="1"/>
    <col min="5" max="7" width="15.7109375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3" width="17.7109375" customWidth="1"/>
    <col min="14" max="14" width="20.7109375" customWidth="1"/>
  </cols>
  <sheetData>
    <row r="1" spans="1:14" s="4" customFormat="1" ht="30" customHeight="1" thickBot="1" x14ac:dyDescent="0.25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s="2" customFormat="1" ht="30" customHeight="1" thickBot="1" x14ac:dyDescent="0.3">
      <c r="A2" s="256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1:14" s="2" customFormat="1" ht="30" customHeight="1" thickBot="1" x14ac:dyDescent="0.3">
      <c r="A3" s="259" t="s">
        <v>303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1"/>
    </row>
    <row r="4" spans="1:14" s="5" customFormat="1" ht="79.5" thickBot="1" x14ac:dyDescent="0.3">
      <c r="A4" s="143" t="s">
        <v>3</v>
      </c>
      <c r="B4" s="135" t="s">
        <v>17</v>
      </c>
      <c r="C4" s="143" t="s">
        <v>37</v>
      </c>
      <c r="D4" s="135" t="s">
        <v>18</v>
      </c>
      <c r="E4" s="143" t="s">
        <v>130</v>
      </c>
      <c r="F4" s="135" t="s">
        <v>131</v>
      </c>
      <c r="G4" s="143" t="s">
        <v>275</v>
      </c>
      <c r="H4" s="135" t="s">
        <v>36</v>
      </c>
      <c r="I4" s="143" t="s">
        <v>118</v>
      </c>
      <c r="J4" s="135" t="s">
        <v>171</v>
      </c>
      <c r="K4" s="143" t="s">
        <v>19</v>
      </c>
      <c r="L4" s="135" t="s">
        <v>116</v>
      </c>
      <c r="M4" s="143" t="s">
        <v>115</v>
      </c>
      <c r="N4" s="136" t="s">
        <v>117</v>
      </c>
    </row>
    <row r="5" spans="1:14" s="107" customFormat="1" ht="99.95" customHeight="1" thickBot="1" x14ac:dyDescent="0.3">
      <c r="A5" s="45">
        <v>2016</v>
      </c>
      <c r="B5" s="160">
        <v>1</v>
      </c>
      <c r="C5" s="161" t="s">
        <v>99</v>
      </c>
      <c r="D5" s="162" t="s">
        <v>100</v>
      </c>
      <c r="E5" s="163">
        <v>42614</v>
      </c>
      <c r="F5" s="163">
        <v>43708</v>
      </c>
      <c r="G5" s="122" t="s">
        <v>268</v>
      </c>
      <c r="H5" s="164" t="s">
        <v>101</v>
      </c>
      <c r="I5" s="161" t="s">
        <v>167</v>
      </c>
      <c r="J5" s="187" t="s">
        <v>307</v>
      </c>
      <c r="K5" s="165" t="s">
        <v>30</v>
      </c>
      <c r="L5" s="193">
        <v>30251.5</v>
      </c>
      <c r="M5" s="191">
        <v>26734.3</v>
      </c>
      <c r="N5" s="195">
        <f>L5</f>
        <v>30251.5</v>
      </c>
    </row>
    <row r="6" spans="1:14" s="107" customFormat="1" ht="99.95" customHeight="1" thickBot="1" x14ac:dyDescent="0.3">
      <c r="A6" s="151">
        <v>2019</v>
      </c>
      <c r="B6" s="152">
        <v>1</v>
      </c>
      <c r="C6" s="153" t="s">
        <v>98</v>
      </c>
      <c r="D6" s="10" t="s">
        <v>20</v>
      </c>
      <c r="E6" s="156">
        <v>43770</v>
      </c>
      <c r="F6" s="156">
        <v>44500</v>
      </c>
      <c r="G6" s="190" t="s">
        <v>277</v>
      </c>
      <c r="H6" s="42" t="s">
        <v>29</v>
      </c>
      <c r="I6" s="153" t="s">
        <v>246</v>
      </c>
      <c r="J6" s="188" t="s">
        <v>297</v>
      </c>
      <c r="K6" s="159" t="s">
        <v>30</v>
      </c>
      <c r="L6" s="194">
        <v>26283</v>
      </c>
      <c r="M6" s="192">
        <v>4019.98</v>
      </c>
      <c r="N6" s="196">
        <f>L6</f>
        <v>26283</v>
      </c>
    </row>
    <row r="7" spans="1:14" s="3" customFormat="1" ht="50.1" customHeight="1" thickBot="1" x14ac:dyDescent="0.3">
      <c r="A7" s="189" t="s">
        <v>0</v>
      </c>
      <c r="B7" s="106">
        <f>SUM(B5:B6)</f>
        <v>2</v>
      </c>
      <c r="C7" s="262" t="s">
        <v>306</v>
      </c>
      <c r="D7" s="263"/>
      <c r="E7" s="263"/>
      <c r="F7" s="263"/>
      <c r="G7" s="263"/>
      <c r="H7" s="263"/>
      <c r="I7" s="263"/>
      <c r="J7" s="263"/>
      <c r="K7" s="264"/>
      <c r="L7" s="197">
        <f>SUM(L5:L6)</f>
        <v>56534.5</v>
      </c>
      <c r="M7" s="198">
        <f>SUM(M5:M6)</f>
        <v>30754.28</v>
      </c>
      <c r="N7" s="197">
        <f>SUM(N5:N6)</f>
        <v>56534.5</v>
      </c>
    </row>
    <row r="8" spans="1:14" ht="15.75" thickBot="1" x14ac:dyDescent="0.3"/>
    <row r="9" spans="1:14" ht="30" customHeight="1" thickBot="1" x14ac:dyDescent="0.45">
      <c r="A9" s="250" t="s">
        <v>279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2"/>
    </row>
  </sheetData>
  <mergeCells count="5">
    <mergeCell ref="A9:N9"/>
    <mergeCell ref="C7:K7"/>
    <mergeCell ref="A1:N1"/>
    <mergeCell ref="A2:N2"/>
    <mergeCell ref="A3:N3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O16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22.42578125" customWidth="1"/>
    <col min="2" max="2" width="14.7109375" customWidth="1"/>
    <col min="3" max="3" width="13.7109375" customWidth="1"/>
    <col min="4" max="4" width="17.85546875" customWidth="1"/>
    <col min="5" max="5" width="41.28515625" customWidth="1"/>
    <col min="6" max="6" width="15.7109375" customWidth="1"/>
    <col min="7" max="7" width="18.7109375" customWidth="1"/>
    <col min="8" max="8" width="15.7109375" customWidth="1"/>
    <col min="9" max="9" width="32.7109375" customWidth="1"/>
    <col min="10" max="10" width="25.7109375" customWidth="1"/>
    <col min="11" max="11" width="23.7109375" customWidth="1"/>
    <col min="12" max="12" width="22.7109375" customWidth="1"/>
    <col min="13" max="14" width="17.7109375" customWidth="1"/>
    <col min="15" max="15" width="20.7109375" customWidth="1"/>
  </cols>
  <sheetData>
    <row r="1" spans="1:15" s="4" customFormat="1" ht="30" customHeight="1" thickBot="1" x14ac:dyDescent="0.25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1:15" s="2" customFormat="1" ht="30" customHeight="1" thickBot="1" x14ac:dyDescent="0.3">
      <c r="A2" s="256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</row>
    <row r="3" spans="1:15" s="2" customFormat="1" ht="30" customHeight="1" thickBot="1" x14ac:dyDescent="0.3">
      <c r="A3" s="259" t="s">
        <v>310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s="5" customFormat="1" ht="79.5" thickBot="1" x14ac:dyDescent="0.3">
      <c r="A4" s="200" t="s">
        <v>308</v>
      </c>
      <c r="B4" s="200" t="s">
        <v>3</v>
      </c>
      <c r="C4" s="201" t="s">
        <v>17</v>
      </c>
      <c r="D4" s="200" t="s">
        <v>37</v>
      </c>
      <c r="E4" s="201" t="s">
        <v>18</v>
      </c>
      <c r="F4" s="200" t="s">
        <v>130</v>
      </c>
      <c r="G4" s="201" t="s">
        <v>131</v>
      </c>
      <c r="H4" s="200" t="s">
        <v>275</v>
      </c>
      <c r="I4" s="201" t="s">
        <v>36</v>
      </c>
      <c r="J4" s="200" t="s">
        <v>118</v>
      </c>
      <c r="K4" s="201" t="s">
        <v>171</v>
      </c>
      <c r="L4" s="200" t="s">
        <v>19</v>
      </c>
      <c r="M4" s="201" t="s">
        <v>116</v>
      </c>
      <c r="N4" s="200" t="s">
        <v>115</v>
      </c>
      <c r="O4" s="202" t="s">
        <v>117</v>
      </c>
    </row>
    <row r="5" spans="1:15" s="107" customFormat="1" ht="99.95" customHeight="1" x14ac:dyDescent="0.25">
      <c r="A5" s="272" t="s">
        <v>309</v>
      </c>
      <c r="B5" s="272">
        <v>2018</v>
      </c>
      <c r="C5" s="242">
        <v>2</v>
      </c>
      <c r="D5" s="40">
        <v>22271</v>
      </c>
      <c r="E5" s="11" t="s">
        <v>31</v>
      </c>
      <c r="F5" s="205">
        <v>43525</v>
      </c>
      <c r="G5" s="207" t="s">
        <v>311</v>
      </c>
      <c r="H5" s="204" t="s">
        <v>268</v>
      </c>
      <c r="I5" s="131" t="s">
        <v>26</v>
      </c>
      <c r="J5" s="211" t="s">
        <v>313</v>
      </c>
      <c r="K5" s="209" t="s">
        <v>314</v>
      </c>
      <c r="L5" s="94" t="s">
        <v>28</v>
      </c>
      <c r="M5" s="228">
        <v>16000</v>
      </c>
      <c r="N5" s="228">
        <v>15902.72</v>
      </c>
      <c r="O5" s="268">
        <f>M5+M6</f>
        <v>35000</v>
      </c>
    </row>
    <row r="6" spans="1:15" s="107" customFormat="1" ht="99.95" customHeight="1" thickBot="1" x14ac:dyDescent="0.3">
      <c r="A6" s="267"/>
      <c r="B6" s="273"/>
      <c r="C6" s="244"/>
      <c r="D6" s="41">
        <v>22531</v>
      </c>
      <c r="E6" s="233" t="s">
        <v>315</v>
      </c>
      <c r="F6" s="206">
        <v>43402</v>
      </c>
      <c r="G6" s="208">
        <v>43494</v>
      </c>
      <c r="H6" s="121" t="s">
        <v>268</v>
      </c>
      <c r="I6" s="234" t="s">
        <v>102</v>
      </c>
      <c r="J6" s="212" t="s">
        <v>313</v>
      </c>
      <c r="K6" s="210" t="s">
        <v>320</v>
      </c>
      <c r="L6" s="95" t="s">
        <v>28</v>
      </c>
      <c r="M6" s="235">
        <v>19000</v>
      </c>
      <c r="N6" s="235">
        <v>18496.73</v>
      </c>
      <c r="O6" s="269"/>
    </row>
    <row r="7" spans="1:15" s="2" customFormat="1" ht="99.95" customHeight="1" x14ac:dyDescent="0.25">
      <c r="A7" s="267"/>
      <c r="B7" s="137">
        <v>2019</v>
      </c>
      <c r="C7" s="137">
        <v>1</v>
      </c>
      <c r="D7" s="199">
        <v>20149</v>
      </c>
      <c r="E7" s="140" t="s">
        <v>316</v>
      </c>
      <c r="F7" s="104">
        <v>43388</v>
      </c>
      <c r="G7" s="203" t="s">
        <v>312</v>
      </c>
      <c r="H7" s="223" t="s">
        <v>268</v>
      </c>
      <c r="I7" s="145" t="s">
        <v>103</v>
      </c>
      <c r="J7" s="142" t="s">
        <v>313</v>
      </c>
      <c r="K7" s="147" t="s">
        <v>321</v>
      </c>
      <c r="L7" s="142" t="s">
        <v>28</v>
      </c>
      <c r="M7" s="229">
        <v>16750</v>
      </c>
      <c r="N7" s="229">
        <v>16689.62</v>
      </c>
      <c r="O7" s="224">
        <f>M7</f>
        <v>16750</v>
      </c>
    </row>
    <row r="8" spans="1:15" s="2" customFormat="1" ht="99.95" customHeight="1" thickBot="1" x14ac:dyDescent="0.3">
      <c r="A8" s="273"/>
      <c r="B8" s="43">
        <v>2020</v>
      </c>
      <c r="C8" s="43">
        <v>1</v>
      </c>
      <c r="D8" s="41">
        <v>51077</v>
      </c>
      <c r="E8" s="133" t="s">
        <v>25</v>
      </c>
      <c r="F8" s="177">
        <v>43888</v>
      </c>
      <c r="G8" s="177">
        <v>44286</v>
      </c>
      <c r="H8" s="222" t="s">
        <v>277</v>
      </c>
      <c r="I8" s="146" t="s">
        <v>27</v>
      </c>
      <c r="J8" s="95" t="s">
        <v>317</v>
      </c>
      <c r="K8" s="148" t="s">
        <v>318</v>
      </c>
      <c r="L8" s="95" t="s">
        <v>28</v>
      </c>
      <c r="M8" s="230">
        <v>8281280</v>
      </c>
      <c r="N8" s="230">
        <v>6435111.6299999999</v>
      </c>
      <c r="O8" s="225">
        <f>M8</f>
        <v>8281280</v>
      </c>
    </row>
    <row r="9" spans="1:15" s="2" customFormat="1" ht="99.95" customHeight="1" thickBot="1" x14ac:dyDescent="0.3">
      <c r="A9" s="7" t="s">
        <v>319</v>
      </c>
      <c r="B9" s="44">
        <v>2018</v>
      </c>
      <c r="C9" s="44">
        <v>1</v>
      </c>
      <c r="D9" s="213">
        <v>303413</v>
      </c>
      <c r="E9" s="214" t="s">
        <v>322</v>
      </c>
      <c r="F9" s="163">
        <v>43264</v>
      </c>
      <c r="G9" s="215" t="s">
        <v>324</v>
      </c>
      <c r="H9" s="122" t="s">
        <v>268</v>
      </c>
      <c r="I9" s="216" t="s">
        <v>104</v>
      </c>
      <c r="J9" s="165" t="s">
        <v>313</v>
      </c>
      <c r="K9" s="217" t="s">
        <v>323</v>
      </c>
      <c r="L9" s="174" t="s">
        <v>105</v>
      </c>
      <c r="M9" s="231">
        <v>85000</v>
      </c>
      <c r="N9" s="231">
        <v>85000</v>
      </c>
      <c r="O9" s="226">
        <v>85000</v>
      </c>
    </row>
    <row r="10" spans="1:15" s="107" customFormat="1" ht="99.95" customHeight="1" x14ac:dyDescent="0.25">
      <c r="A10" s="270" t="s">
        <v>325</v>
      </c>
      <c r="B10" s="150">
        <v>2011</v>
      </c>
      <c r="C10" s="1">
        <v>1</v>
      </c>
      <c r="D10" s="38" t="s">
        <v>270</v>
      </c>
      <c r="E10" s="11" t="s">
        <v>271</v>
      </c>
      <c r="F10" s="205">
        <v>40756</v>
      </c>
      <c r="G10" s="207">
        <v>41609</v>
      </c>
      <c r="H10" s="204" t="s">
        <v>268</v>
      </c>
      <c r="I10" s="131" t="s">
        <v>113</v>
      </c>
      <c r="J10" s="211" t="s">
        <v>245</v>
      </c>
      <c r="K10" s="209" t="s">
        <v>172</v>
      </c>
      <c r="L10" s="94" t="s">
        <v>326</v>
      </c>
      <c r="M10" s="228">
        <v>119744</v>
      </c>
      <c r="N10" s="228">
        <v>119697.12</v>
      </c>
      <c r="O10" s="227">
        <f>M10</f>
        <v>119744</v>
      </c>
    </row>
    <row r="11" spans="1:15" s="107" customFormat="1" ht="99.95" customHeight="1" thickBot="1" x14ac:dyDescent="0.3">
      <c r="A11" s="271"/>
      <c r="B11" s="46">
        <v>2013</v>
      </c>
      <c r="C11" s="43">
        <v>1</v>
      </c>
      <c r="D11" s="138" t="s">
        <v>272</v>
      </c>
      <c r="E11" s="8" t="s">
        <v>273</v>
      </c>
      <c r="F11" s="218">
        <v>41548</v>
      </c>
      <c r="G11" s="219">
        <v>42460</v>
      </c>
      <c r="H11" s="121" t="s">
        <v>268</v>
      </c>
      <c r="I11" s="132" t="s">
        <v>214</v>
      </c>
      <c r="J11" s="220" t="s">
        <v>245</v>
      </c>
      <c r="K11" s="221" t="s">
        <v>215</v>
      </c>
      <c r="L11" s="95" t="s">
        <v>326</v>
      </c>
      <c r="M11" s="230">
        <v>170494.95</v>
      </c>
      <c r="N11" s="230">
        <v>150318.19</v>
      </c>
      <c r="O11" s="225">
        <f>M11</f>
        <v>170494.95</v>
      </c>
    </row>
    <row r="12" spans="1:15" s="107" customFormat="1" ht="99.95" customHeight="1" x14ac:dyDescent="0.25">
      <c r="A12" s="270" t="s">
        <v>327</v>
      </c>
      <c r="B12" s="150">
        <v>2009</v>
      </c>
      <c r="C12" s="1">
        <v>1</v>
      </c>
      <c r="D12" s="38" t="s">
        <v>267</v>
      </c>
      <c r="E12" s="11" t="s">
        <v>328</v>
      </c>
      <c r="F12" s="205">
        <v>39814</v>
      </c>
      <c r="G12" s="207">
        <v>40178</v>
      </c>
      <c r="H12" s="204" t="s">
        <v>268</v>
      </c>
      <c r="I12" s="12" t="s">
        <v>331</v>
      </c>
      <c r="J12" s="109" t="s">
        <v>333</v>
      </c>
      <c r="K12" s="84" t="s">
        <v>334</v>
      </c>
      <c r="L12" s="94" t="s">
        <v>330</v>
      </c>
      <c r="M12" s="228">
        <v>100000</v>
      </c>
      <c r="N12" s="228">
        <v>100000</v>
      </c>
      <c r="O12" s="227">
        <f>M12</f>
        <v>100000</v>
      </c>
    </row>
    <row r="13" spans="1:15" s="107" customFormat="1" ht="99.95" customHeight="1" thickBot="1" x14ac:dyDescent="0.3">
      <c r="A13" s="271"/>
      <c r="B13" s="46">
        <v>2010</v>
      </c>
      <c r="C13" s="43">
        <v>1</v>
      </c>
      <c r="D13" s="138" t="s">
        <v>269</v>
      </c>
      <c r="E13" s="8" t="s">
        <v>329</v>
      </c>
      <c r="F13" s="218">
        <v>40179</v>
      </c>
      <c r="G13" s="219">
        <v>42003</v>
      </c>
      <c r="H13" s="121" t="s">
        <v>268</v>
      </c>
      <c r="I13" s="141" t="s">
        <v>332</v>
      </c>
      <c r="J13" s="109" t="s">
        <v>333</v>
      </c>
      <c r="K13" s="84" t="s">
        <v>334</v>
      </c>
      <c r="L13" s="95" t="s">
        <v>330</v>
      </c>
      <c r="M13" s="230">
        <v>4049451.86</v>
      </c>
      <c r="N13" s="230">
        <v>4049449.5432000002</v>
      </c>
      <c r="O13" s="225">
        <f>M13</f>
        <v>4049451.86</v>
      </c>
    </row>
    <row r="14" spans="1:15" s="3" customFormat="1" ht="50.1" customHeight="1" thickBot="1" x14ac:dyDescent="0.3">
      <c r="A14" s="189" t="s">
        <v>0</v>
      </c>
      <c r="B14" s="119" t="s">
        <v>0</v>
      </c>
      <c r="C14" s="106">
        <f>SUM(C5:C13)</f>
        <v>9</v>
      </c>
      <c r="D14" s="262" t="s">
        <v>306</v>
      </c>
      <c r="E14" s="263"/>
      <c r="F14" s="263"/>
      <c r="G14" s="263"/>
      <c r="H14" s="263"/>
      <c r="I14" s="263"/>
      <c r="J14" s="263"/>
      <c r="K14" s="263"/>
      <c r="L14" s="264"/>
      <c r="M14" s="232">
        <f>SUM(M5:M13)</f>
        <v>12857720.809999999</v>
      </c>
      <c r="N14" s="184">
        <f>SUM(N5:N13)</f>
        <v>10990665.553200001</v>
      </c>
      <c r="O14" s="118">
        <f>SUM(O5:O13)</f>
        <v>12857720.809999999</v>
      </c>
    </row>
    <row r="15" spans="1:15" ht="15.75" thickBot="1" x14ac:dyDescent="0.3"/>
    <row r="16" spans="1:15" ht="30" customHeight="1" thickBot="1" x14ac:dyDescent="0.45">
      <c r="A16" s="250" t="s">
        <v>279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</row>
  </sheetData>
  <mergeCells count="11">
    <mergeCell ref="A16:O16"/>
    <mergeCell ref="A1:O1"/>
    <mergeCell ref="A2:O2"/>
    <mergeCell ref="A3:O3"/>
    <mergeCell ref="C5:C6"/>
    <mergeCell ref="O5:O6"/>
    <mergeCell ref="A12:A13"/>
    <mergeCell ref="A5:A8"/>
    <mergeCell ref="A10:A11"/>
    <mergeCell ref="B5:B6"/>
    <mergeCell ref="D14:L14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N8"/>
  <sheetViews>
    <sheetView zoomScale="80" zoomScaleNormal="80" workbookViewId="0">
      <selection activeCell="E20" sqref="E20"/>
    </sheetView>
  </sheetViews>
  <sheetFormatPr defaultRowHeight="15" x14ac:dyDescent="0.25"/>
  <cols>
    <col min="1" max="1" width="28.28515625" customWidth="1"/>
    <col min="2" max="2" width="18" customWidth="1"/>
    <col min="3" max="3" width="16.42578125" customWidth="1"/>
    <col min="4" max="4" width="17.85546875" customWidth="1"/>
    <col min="5" max="5" width="41.28515625" customWidth="1"/>
    <col min="6" max="6" width="15.7109375" customWidth="1"/>
    <col min="7" max="7" width="18.7109375" customWidth="1"/>
    <col min="8" max="8" width="17.7109375" customWidth="1"/>
    <col min="9" max="9" width="32.7109375" customWidth="1"/>
    <col min="10" max="10" width="25.7109375" customWidth="1"/>
    <col min="11" max="11" width="23.7109375" customWidth="1"/>
    <col min="12" max="12" width="22.7109375" customWidth="1"/>
    <col min="13" max="14" width="17.7109375" customWidth="1"/>
  </cols>
  <sheetData>
    <row r="1" spans="1:14" s="4" customFormat="1" ht="30" customHeight="1" thickBot="1" x14ac:dyDescent="0.25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2" customFormat="1" ht="30" customHeight="1" thickBot="1" x14ac:dyDescent="0.3">
      <c r="A2" s="256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2" customFormat="1" ht="30" customHeight="1" thickBot="1" x14ac:dyDescent="0.3">
      <c r="A3" s="259" t="s">
        <v>339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s="5" customFormat="1" ht="48" thickBot="1" x14ac:dyDescent="0.3">
      <c r="A4" s="200" t="s">
        <v>308</v>
      </c>
      <c r="B4" s="200" t="s">
        <v>3</v>
      </c>
      <c r="C4" s="201" t="s">
        <v>17</v>
      </c>
      <c r="D4" s="200" t="s">
        <v>37</v>
      </c>
      <c r="E4" s="201" t="s">
        <v>18</v>
      </c>
      <c r="F4" s="200" t="s">
        <v>130</v>
      </c>
      <c r="G4" s="201" t="s">
        <v>131</v>
      </c>
      <c r="H4" s="200" t="s">
        <v>275</v>
      </c>
      <c r="I4" s="201" t="s">
        <v>36</v>
      </c>
      <c r="J4" s="200" t="s">
        <v>118</v>
      </c>
      <c r="K4" s="201" t="s">
        <v>171</v>
      </c>
      <c r="L4" s="200" t="s">
        <v>19</v>
      </c>
      <c r="M4" s="201" t="s">
        <v>116</v>
      </c>
      <c r="N4" s="200" t="s">
        <v>115</v>
      </c>
    </row>
    <row r="5" spans="1:14" s="5" customFormat="1" ht="117" customHeight="1" thickBot="1" x14ac:dyDescent="0.3">
      <c r="A5" s="240" t="s">
        <v>335</v>
      </c>
      <c r="B5" s="240" t="s">
        <v>336</v>
      </c>
      <c r="C5" s="241">
        <v>1</v>
      </c>
      <c r="D5" s="240" t="s">
        <v>106</v>
      </c>
      <c r="E5" s="274" t="s">
        <v>107</v>
      </c>
      <c r="F5" s="240">
        <v>2017</v>
      </c>
      <c r="G5" s="241">
        <v>2023</v>
      </c>
      <c r="H5" s="240" t="s">
        <v>337</v>
      </c>
      <c r="I5" s="241" t="s">
        <v>338</v>
      </c>
      <c r="J5" s="240" t="s">
        <v>317</v>
      </c>
      <c r="K5" s="240" t="s">
        <v>317</v>
      </c>
      <c r="L5" s="240" t="s">
        <v>339</v>
      </c>
      <c r="M5" s="236">
        <v>56394847</v>
      </c>
      <c r="N5" s="236">
        <v>20085915.34</v>
      </c>
    </row>
    <row r="6" spans="1:14" s="5" customFormat="1" ht="54.75" customHeight="1" x14ac:dyDescent="0.25">
      <c r="A6" s="237"/>
      <c r="B6" s="237"/>
      <c r="C6" s="237"/>
      <c r="D6" s="237"/>
      <c r="E6" s="238"/>
      <c r="F6" s="237"/>
      <c r="G6" s="237"/>
      <c r="H6" s="237"/>
      <c r="I6" s="237"/>
      <c r="J6" s="237"/>
      <c r="K6" s="237"/>
      <c r="L6" s="237"/>
      <c r="M6" s="239"/>
      <c r="N6" s="237"/>
    </row>
    <row r="7" spans="1:14" ht="15.75" customHeight="1" thickBot="1" x14ac:dyDescent="0.3"/>
    <row r="8" spans="1:14" ht="30" customHeight="1" thickBot="1" x14ac:dyDescent="0.45">
      <c r="A8" s="250" t="s">
        <v>279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2"/>
    </row>
  </sheetData>
  <mergeCells count="4">
    <mergeCell ref="A8:N8"/>
    <mergeCell ref="A1:N1"/>
    <mergeCell ref="A2:N2"/>
    <mergeCell ref="A3:N3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TÜBİTAK</vt:lpstr>
      <vt:lpstr>BAKA</vt:lpstr>
      <vt:lpstr>AVRUPA BİRLİĞİ</vt:lpstr>
      <vt:lpstr>BAKANLIKLAR</vt:lpstr>
      <vt:lpstr>İHTİSASLAŞMA PROJESİ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KAMİL</cp:lastModifiedBy>
  <cp:lastPrinted>2021-03-18T07:50:11Z</cp:lastPrinted>
  <dcterms:created xsi:type="dcterms:W3CDTF">2021-02-25T09:50:50Z</dcterms:created>
  <dcterms:modified xsi:type="dcterms:W3CDTF">2021-03-18T07:50:25Z</dcterms:modified>
</cp:coreProperties>
</file>